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ბიუჯეტო სახსრ. " sheetId="2" r:id="rId1"/>
  </sheets>
  <definedNames>
    <definedName name="_xlnm._FilterDatabase" localSheetId="0" hidden="1">'საბიუჯეტო სახსრ. '!$A$2:$Z$1059</definedName>
    <definedName name="DATA1">#REF!</definedName>
    <definedName name="_xlnm.Print_Area" localSheetId="0">'საბიუჯეტო სახსრ. '!$C$2:$S$1059</definedName>
    <definedName name="_xlnm.Print_Titles" localSheetId="0">'საბიუჯეტო სახსრ.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3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395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59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15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0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4" i="2"/>
  <c r="A785" i="2"/>
  <c r="A786" i="2"/>
  <c r="A787" i="2"/>
  <c r="A788" i="2"/>
  <c r="A789" i="2"/>
  <c r="A790" i="2"/>
  <c r="A791" i="2"/>
  <c r="A792" i="2"/>
  <c r="A793" i="2"/>
  <c r="A794" i="2"/>
  <c r="A796" i="2"/>
  <c r="A797" i="2"/>
  <c r="A798" i="2"/>
  <c r="A799" i="2"/>
  <c r="A800" i="2"/>
  <c r="A801" i="2"/>
  <c r="A802" i="2"/>
  <c r="A803" i="2"/>
  <c r="A804" i="2"/>
  <c r="A805" i="2"/>
  <c r="A806" i="2"/>
  <c r="A808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4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8" i="2"/>
  <c r="A869" i="2"/>
  <c r="A870" i="2"/>
  <c r="A871" i="2"/>
  <c r="A872" i="2"/>
  <c r="A873" i="2"/>
  <c r="A874" i="2"/>
  <c r="A875" i="2"/>
  <c r="A876" i="2"/>
  <c r="A877" i="2"/>
  <c r="A878" i="2"/>
  <c r="A880" i="2"/>
  <c r="A881" i="2"/>
  <c r="A882" i="2"/>
  <c r="A883" i="2"/>
  <c r="A884" i="2"/>
  <c r="A885" i="2"/>
  <c r="A886" i="2"/>
  <c r="A887" i="2"/>
  <c r="A888" i="2"/>
  <c r="A889" i="2"/>
  <c r="A890" i="2"/>
  <c r="A892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6" i="2"/>
  <c r="A917" i="2"/>
  <c r="A918" i="2"/>
  <c r="A919" i="2"/>
  <c r="A920" i="2"/>
  <c r="A921" i="2"/>
  <c r="A922" i="2"/>
  <c r="A923" i="2"/>
  <c r="A924" i="2"/>
  <c r="A925" i="2"/>
  <c r="A926" i="2"/>
  <c r="A928" i="2"/>
  <c r="A929" i="2"/>
  <c r="A930" i="2"/>
  <c r="A931" i="2"/>
  <c r="A932" i="2"/>
  <c r="A933" i="2"/>
  <c r="A934" i="2"/>
  <c r="A935" i="2"/>
  <c r="A936" i="2"/>
  <c r="A937" i="2"/>
  <c r="A938" i="2"/>
  <c r="A944" i="2"/>
  <c r="A948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6" i="2"/>
  <c r="A967" i="2"/>
  <c r="A968" i="2"/>
  <c r="A969" i="2"/>
  <c r="A970" i="2"/>
  <c r="A971" i="2"/>
  <c r="A972" i="2"/>
  <c r="A973" i="2"/>
  <c r="A974" i="2"/>
  <c r="A975" i="2"/>
  <c r="A976" i="2"/>
  <c r="A978" i="2"/>
  <c r="A979" i="2"/>
  <c r="A980" i="2"/>
  <c r="A981" i="2"/>
  <c r="A982" i="2"/>
  <c r="A983" i="2"/>
  <c r="A984" i="2"/>
  <c r="A985" i="2"/>
  <c r="A986" i="2"/>
  <c r="A987" i="2"/>
  <c r="A994" i="2"/>
  <c r="A996" i="2"/>
  <c r="A998" i="2"/>
  <c r="A1000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26" i="2"/>
  <c r="A1028" i="2"/>
  <c r="A1030" i="2"/>
  <c r="A1032" i="2"/>
  <c r="A1034" i="2"/>
  <c r="A1036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S1049" i="2"/>
  <c r="S1048" i="2" s="1"/>
  <c r="A1048" i="2" s="1"/>
  <c r="S1037" i="2"/>
  <c r="S1036" i="2" s="1"/>
  <c r="S1035" i="2"/>
  <c r="A1035" i="2" s="1"/>
  <c r="S1034" i="2"/>
  <c r="S998" i="2" s="1"/>
  <c r="S1033" i="2"/>
  <c r="S997" i="2" s="1"/>
  <c r="A997" i="2" s="1"/>
  <c r="S1032" i="2"/>
  <c r="S996" i="2" s="1"/>
  <c r="S1031" i="2"/>
  <c r="S995" i="2" s="1"/>
  <c r="A995" i="2" s="1"/>
  <c r="S1030" i="2"/>
  <c r="S994" i="2" s="1"/>
  <c r="S1029" i="2"/>
  <c r="A1029" i="2" s="1"/>
  <c r="S1028" i="2"/>
  <c r="S1027" i="2"/>
  <c r="S991" i="2" s="1"/>
  <c r="A991" i="2" s="1"/>
  <c r="S1026" i="2"/>
  <c r="S1013" i="2"/>
  <c r="S1012" i="2" s="1"/>
  <c r="A1012" i="2" s="1"/>
  <c r="S1001" i="2"/>
  <c r="S1000" i="2" s="1"/>
  <c r="S999" i="2"/>
  <c r="A999" i="2" s="1"/>
  <c r="S992" i="2"/>
  <c r="A992" i="2" s="1"/>
  <c r="S977" i="2"/>
  <c r="S976" i="2" s="1"/>
  <c r="S965" i="2"/>
  <c r="S964" i="2" s="1"/>
  <c r="S952" i="2"/>
  <c r="S950" i="2"/>
  <c r="A950" i="2" s="1"/>
  <c r="S949" i="2"/>
  <c r="A949" i="2" s="1"/>
  <c r="S948" i="2"/>
  <c r="S947" i="2"/>
  <c r="A947" i="2" s="1"/>
  <c r="S946" i="2"/>
  <c r="A946" i="2" s="1"/>
  <c r="S945" i="2"/>
  <c r="A945" i="2" s="1"/>
  <c r="S944" i="2"/>
  <c r="S943" i="2"/>
  <c r="A943" i="2" s="1"/>
  <c r="S942" i="2"/>
  <c r="A942" i="2" s="1"/>
  <c r="S941" i="2"/>
  <c r="A941" i="2" s="1"/>
  <c r="S928" i="2"/>
  <c r="S927" i="2" s="1"/>
  <c r="A927" i="2" s="1"/>
  <c r="S916" i="2"/>
  <c r="S915" i="2" s="1"/>
  <c r="A915" i="2" s="1"/>
  <c r="S904" i="2"/>
  <c r="S903" i="2" s="1"/>
  <c r="A903" i="2" s="1"/>
  <c r="S892" i="2"/>
  <c r="S891" i="2" s="1"/>
  <c r="A891" i="2" s="1"/>
  <c r="S880" i="2"/>
  <c r="S879" i="2" s="1"/>
  <c r="A879" i="2" s="1"/>
  <c r="S868" i="2"/>
  <c r="S867" i="2" s="1"/>
  <c r="A867" i="2" s="1"/>
  <c r="S856" i="2"/>
  <c r="S855" i="2" s="1"/>
  <c r="A855" i="2" s="1"/>
  <c r="S844" i="2"/>
  <c r="S843" i="2" s="1"/>
  <c r="A843" i="2" s="1"/>
  <c r="S842" i="2"/>
  <c r="A842" i="2" s="1"/>
  <c r="S841" i="2"/>
  <c r="A841" i="2" s="1"/>
  <c r="S840" i="2"/>
  <c r="S756" i="2" s="1"/>
  <c r="A756" i="2" s="1"/>
  <c r="S839" i="2"/>
  <c r="S755" i="2" s="1"/>
  <c r="A755" i="2" s="1"/>
  <c r="S838" i="2"/>
  <c r="A838" i="2" s="1"/>
  <c r="S837" i="2"/>
  <c r="A837" i="2" s="1"/>
  <c r="S836" i="2"/>
  <c r="S752" i="2" s="1"/>
  <c r="A752" i="2" s="1"/>
  <c r="S835" i="2"/>
  <c r="S751" i="2" s="1"/>
  <c r="A751" i="2" s="1"/>
  <c r="S834" i="2"/>
  <c r="A834" i="2" s="1"/>
  <c r="S833" i="2"/>
  <c r="A833" i="2" s="1"/>
  <c r="S820" i="2"/>
  <c r="S819" i="2" s="1"/>
  <c r="A819" i="2" s="1"/>
  <c r="S808" i="2"/>
  <c r="S807" i="2" s="1"/>
  <c r="A807" i="2" s="1"/>
  <c r="S796" i="2"/>
  <c r="S795" i="2" s="1"/>
  <c r="A795" i="2" s="1"/>
  <c r="S784" i="2"/>
  <c r="S783" i="2" s="1"/>
  <c r="A783" i="2" s="1"/>
  <c r="S772" i="2"/>
  <c r="S771" i="2" s="1"/>
  <c r="A771" i="2" s="1"/>
  <c r="S760" i="2"/>
  <c r="S759" i="2" s="1"/>
  <c r="A759" i="2" s="1"/>
  <c r="S758" i="2"/>
  <c r="A758" i="2" s="1"/>
  <c r="S757" i="2"/>
  <c r="A757" i="2" s="1"/>
  <c r="S754" i="2"/>
  <c r="A754" i="2" s="1"/>
  <c r="S753" i="2"/>
  <c r="A753" i="2" s="1"/>
  <c r="S750" i="2"/>
  <c r="A750" i="2" s="1"/>
  <c r="S749" i="2"/>
  <c r="A749" i="2" s="1"/>
  <c r="S736" i="2"/>
  <c r="S735" i="2" s="1"/>
  <c r="A735" i="2" s="1"/>
  <c r="S724" i="2"/>
  <c r="S722" i="2"/>
  <c r="A722" i="2" s="1"/>
  <c r="S721" i="2"/>
  <c r="A721" i="2" s="1"/>
  <c r="S720" i="2"/>
  <c r="A720" i="2" s="1"/>
  <c r="S719" i="2"/>
  <c r="A719" i="2" s="1"/>
  <c r="S718" i="2"/>
  <c r="A718" i="2" s="1"/>
  <c r="S717" i="2"/>
  <c r="A717" i="2" s="1"/>
  <c r="S716" i="2"/>
  <c r="A716" i="2" s="1"/>
  <c r="S715" i="2"/>
  <c r="S714" i="2"/>
  <c r="A714" i="2" s="1"/>
  <c r="S713" i="2"/>
  <c r="A713" i="2" s="1"/>
  <c r="S700" i="2"/>
  <c r="S688" i="2"/>
  <c r="S676" i="2"/>
  <c r="S664" i="2"/>
  <c r="S662" i="2"/>
  <c r="A662" i="2" s="1"/>
  <c r="S661" i="2"/>
  <c r="A661" i="2" s="1"/>
  <c r="S660" i="2"/>
  <c r="A660" i="2" s="1"/>
  <c r="S659" i="2"/>
  <c r="S658" i="2"/>
  <c r="A658" i="2" s="1"/>
  <c r="S657" i="2"/>
  <c r="A657" i="2" s="1"/>
  <c r="S656" i="2"/>
  <c r="A656" i="2" s="1"/>
  <c r="S655" i="2"/>
  <c r="A655" i="2" s="1"/>
  <c r="S654" i="2"/>
  <c r="A654" i="2" s="1"/>
  <c r="S653" i="2"/>
  <c r="A653" i="2" s="1"/>
  <c r="S640" i="2"/>
  <c r="S628" i="2"/>
  <c r="S616" i="2"/>
  <c r="S614" i="2"/>
  <c r="A614" i="2" s="1"/>
  <c r="S613" i="2"/>
  <c r="A613" i="2" s="1"/>
  <c r="S612" i="2"/>
  <c r="A612" i="2" s="1"/>
  <c r="S611" i="2"/>
  <c r="A611" i="2" s="1"/>
  <c r="S610" i="2"/>
  <c r="A610" i="2" s="1"/>
  <c r="S609" i="2"/>
  <c r="A609" i="2" s="1"/>
  <c r="S608" i="2"/>
  <c r="A608" i="2" s="1"/>
  <c r="S607" i="2"/>
  <c r="A607" i="2" s="1"/>
  <c r="S606" i="2"/>
  <c r="A606" i="2" s="1"/>
  <c r="S605" i="2"/>
  <c r="A605" i="2" s="1"/>
  <c r="S592" i="2"/>
  <c r="S580" i="2"/>
  <c r="S568" i="2"/>
  <c r="S566" i="2"/>
  <c r="A566" i="2" s="1"/>
  <c r="S565" i="2"/>
  <c r="S564" i="2"/>
  <c r="A564" i="2" s="1"/>
  <c r="S563" i="2"/>
  <c r="A563" i="2" s="1"/>
  <c r="S562" i="2"/>
  <c r="A562" i="2" s="1"/>
  <c r="S561" i="2"/>
  <c r="A561" i="2" s="1"/>
  <c r="S560" i="2"/>
  <c r="A560" i="2" s="1"/>
  <c r="S559" i="2"/>
  <c r="A559" i="2" s="1"/>
  <c r="S558" i="2"/>
  <c r="A558" i="2" s="1"/>
  <c r="S557" i="2"/>
  <c r="A557" i="2" s="1"/>
  <c r="S544" i="2"/>
  <c r="S532" i="2"/>
  <c r="S520" i="2"/>
  <c r="S508" i="2"/>
  <c r="S496" i="2"/>
  <c r="S472" i="2"/>
  <c r="S448" i="2"/>
  <c r="S436" i="2"/>
  <c r="S424" i="2"/>
  <c r="S412" i="2"/>
  <c r="S400" i="2"/>
  <c r="S398" i="2"/>
  <c r="A398" i="2" s="1"/>
  <c r="S397" i="2"/>
  <c r="A397" i="2" s="1"/>
  <c r="S396" i="2"/>
  <c r="A396" i="2" s="1"/>
  <c r="S395" i="2"/>
  <c r="S394" i="2"/>
  <c r="A394" i="2" s="1"/>
  <c r="S393" i="2"/>
  <c r="A393" i="2" s="1"/>
  <c r="S392" i="2"/>
  <c r="A392" i="2" s="1"/>
  <c r="S391" i="2"/>
  <c r="A391" i="2" s="1"/>
  <c r="S390" i="2"/>
  <c r="A390" i="2" s="1"/>
  <c r="S389" i="2"/>
  <c r="A389" i="2" s="1"/>
  <c r="S376" i="2"/>
  <c r="S364" i="2"/>
  <c r="S352" i="2"/>
  <c r="S340" i="2"/>
  <c r="S328" i="2"/>
  <c r="S316" i="2"/>
  <c r="S304" i="2"/>
  <c r="S292" i="2"/>
  <c r="S280" i="2"/>
  <c r="S268" i="2"/>
  <c r="S255" i="2"/>
  <c r="S244" i="2"/>
  <c r="S232" i="2"/>
  <c r="S220" i="2"/>
  <c r="S218" i="2"/>
  <c r="A218" i="2" s="1"/>
  <c r="S217" i="2"/>
  <c r="A217" i="2" s="1"/>
  <c r="S216" i="2"/>
  <c r="A216" i="2" s="1"/>
  <c r="S215" i="2"/>
  <c r="A215" i="2" s="1"/>
  <c r="S214" i="2"/>
  <c r="A214" i="2" s="1"/>
  <c r="S213" i="2"/>
  <c r="S212" i="2"/>
  <c r="S211" i="2"/>
  <c r="A211" i="2" s="1"/>
  <c r="S210" i="2"/>
  <c r="S209" i="2"/>
  <c r="A209" i="2" s="1"/>
  <c r="S196" i="2"/>
  <c r="S184" i="2"/>
  <c r="S182" i="2"/>
  <c r="A182" i="2" s="1"/>
  <c r="S181" i="2"/>
  <c r="A181" i="2" s="1"/>
  <c r="S180" i="2"/>
  <c r="A180" i="2" s="1"/>
  <c r="S179" i="2"/>
  <c r="A179" i="2" s="1"/>
  <c r="S173" i="2"/>
  <c r="A173" i="2" s="1"/>
  <c r="S159" i="2"/>
  <c r="A159" i="2" s="1"/>
  <c r="S148" i="2"/>
  <c r="S136" i="2"/>
  <c r="S124" i="2"/>
  <c r="S112" i="2"/>
  <c r="S100" i="2"/>
  <c r="S88" i="2"/>
  <c r="S86" i="2"/>
  <c r="A86" i="2" s="1"/>
  <c r="S85" i="2"/>
  <c r="A85" i="2" s="1"/>
  <c r="S84" i="2"/>
  <c r="A84" i="2" s="1"/>
  <c r="S83" i="2"/>
  <c r="S82" i="2"/>
  <c r="S81" i="2"/>
  <c r="S80" i="2"/>
  <c r="S79" i="2"/>
  <c r="S43" i="2" s="1"/>
  <c r="A43" i="2" s="1"/>
  <c r="S78" i="2"/>
  <c r="S77" i="2"/>
  <c r="S64" i="2"/>
  <c r="S52" i="2"/>
  <c r="S50" i="2"/>
  <c r="S49" i="2"/>
  <c r="S48" i="2"/>
  <c r="S47" i="2"/>
  <c r="S23" i="2" s="1"/>
  <c r="A23" i="2" s="1"/>
  <c r="S28" i="2"/>
  <c r="S26" i="2" l="1"/>
  <c r="A26" i="2" s="1"/>
  <c r="A50" i="2"/>
  <c r="S46" i="2"/>
  <c r="A82" i="2"/>
  <c r="S123" i="2"/>
  <c r="A123" i="2" s="1"/>
  <c r="A124" i="2"/>
  <c r="S243" i="2"/>
  <c r="A243" i="2" s="1"/>
  <c r="A244" i="2"/>
  <c r="S495" i="2"/>
  <c r="A495" i="2" s="1"/>
  <c r="A496" i="2"/>
  <c r="A856" i="2"/>
  <c r="S51" i="2"/>
  <c r="A51" i="2" s="1"/>
  <c r="A52" i="2"/>
  <c r="S87" i="2"/>
  <c r="A87" i="2" s="1"/>
  <c r="A88" i="2"/>
  <c r="S135" i="2"/>
  <c r="A135" i="2" s="1"/>
  <c r="A136" i="2"/>
  <c r="S175" i="2"/>
  <c r="A175" i="2" s="1"/>
  <c r="S174" i="2"/>
  <c r="A174" i="2" s="1"/>
  <c r="A210" i="2"/>
  <c r="S303" i="2"/>
  <c r="A303" i="2" s="1"/>
  <c r="A304" i="2"/>
  <c r="S351" i="2"/>
  <c r="A351" i="2" s="1"/>
  <c r="A352" i="2"/>
  <c r="S435" i="2"/>
  <c r="A435" i="2" s="1"/>
  <c r="A436" i="2"/>
  <c r="S507" i="2"/>
  <c r="A507" i="2" s="1"/>
  <c r="A508" i="2"/>
  <c r="S493" i="2"/>
  <c r="A565" i="2"/>
  <c r="S591" i="2"/>
  <c r="A591" i="2" s="1"/>
  <c r="A592" i="2"/>
  <c r="S627" i="2"/>
  <c r="A627" i="2" s="1"/>
  <c r="A628" i="2"/>
  <c r="S663" i="2"/>
  <c r="A663" i="2" s="1"/>
  <c r="A664" i="2"/>
  <c r="S993" i="2"/>
  <c r="A993" i="2" s="1"/>
  <c r="A1031" i="2"/>
  <c r="A1027" i="2"/>
  <c r="A839" i="2"/>
  <c r="A835" i="2"/>
  <c r="A79" i="2"/>
  <c r="A47" i="2"/>
  <c r="S177" i="2"/>
  <c r="A177" i="2" s="1"/>
  <c r="A213" i="2"/>
  <c r="S339" i="2"/>
  <c r="A339" i="2" s="1"/>
  <c r="A340" i="2"/>
  <c r="A840" i="2"/>
  <c r="A820" i="2"/>
  <c r="A772" i="2"/>
  <c r="S63" i="2"/>
  <c r="A63" i="2" s="1"/>
  <c r="A64" i="2"/>
  <c r="S99" i="2"/>
  <c r="A99" i="2" s="1"/>
  <c r="A100" i="2"/>
  <c r="S219" i="2"/>
  <c r="A219" i="2" s="1"/>
  <c r="A220" i="2"/>
  <c r="S363" i="2"/>
  <c r="A363" i="2" s="1"/>
  <c r="A364" i="2"/>
  <c r="S447" i="2"/>
  <c r="A447" i="2" s="1"/>
  <c r="A448" i="2"/>
  <c r="S639" i="2"/>
  <c r="A639" i="2" s="1"/>
  <c r="A640" i="2"/>
  <c r="S675" i="2"/>
  <c r="A675" i="2" s="1"/>
  <c r="A676" i="2"/>
  <c r="S27" i="2"/>
  <c r="A27" i="2" s="1"/>
  <c r="A28" i="2"/>
  <c r="S42" i="2"/>
  <c r="A78" i="2"/>
  <c r="S291" i="2"/>
  <c r="A291" i="2" s="1"/>
  <c r="A292" i="2"/>
  <c r="S423" i="2"/>
  <c r="A423" i="2" s="1"/>
  <c r="A424" i="2"/>
  <c r="S543" i="2"/>
  <c r="A543" i="2" s="1"/>
  <c r="A544" i="2"/>
  <c r="S579" i="2"/>
  <c r="A579" i="2" s="1"/>
  <c r="A580" i="2"/>
  <c r="S615" i="2"/>
  <c r="A615" i="2" s="1"/>
  <c r="A616" i="2"/>
  <c r="S699" i="2"/>
  <c r="A699" i="2" s="1"/>
  <c r="A700" i="2"/>
  <c r="A904" i="2"/>
  <c r="A836" i="2"/>
  <c r="A736" i="2"/>
  <c r="S24" i="2"/>
  <c r="A24" i="2" s="1"/>
  <c r="A48" i="2"/>
  <c r="S44" i="2"/>
  <c r="A80" i="2"/>
  <c r="S147" i="2"/>
  <c r="A147" i="2" s="1"/>
  <c r="A148" i="2"/>
  <c r="S183" i="2"/>
  <c r="A183" i="2" s="1"/>
  <c r="A184" i="2"/>
  <c r="S267" i="2"/>
  <c r="A267" i="2" s="1"/>
  <c r="A268" i="2"/>
  <c r="S315" i="2"/>
  <c r="A315" i="2" s="1"/>
  <c r="A316" i="2"/>
  <c r="S399" i="2"/>
  <c r="A399" i="2" s="1"/>
  <c r="A400" i="2"/>
  <c r="S519" i="2"/>
  <c r="A519" i="2" s="1"/>
  <c r="A520" i="2"/>
  <c r="S25" i="2"/>
  <c r="A25" i="2" s="1"/>
  <c r="A49" i="2"/>
  <c r="S41" i="2"/>
  <c r="A77" i="2"/>
  <c r="S45" i="2"/>
  <c r="A81" i="2"/>
  <c r="S111" i="2"/>
  <c r="A111" i="2" s="1"/>
  <c r="A112" i="2"/>
  <c r="S195" i="2"/>
  <c r="A195" i="2" s="1"/>
  <c r="A196" i="2"/>
  <c r="S176" i="2"/>
  <c r="A176" i="2" s="1"/>
  <c r="A212" i="2"/>
  <c r="S231" i="2"/>
  <c r="A231" i="2" s="1"/>
  <c r="A232" i="2"/>
  <c r="S279" i="2"/>
  <c r="A279" i="2" s="1"/>
  <c r="A280" i="2"/>
  <c r="S327" i="2"/>
  <c r="A327" i="2" s="1"/>
  <c r="A328" i="2"/>
  <c r="S375" i="2"/>
  <c r="A375" i="2" s="1"/>
  <c r="A376" i="2"/>
  <c r="S411" i="2"/>
  <c r="A411" i="2" s="1"/>
  <c r="A412" i="2"/>
  <c r="S471" i="2"/>
  <c r="A471" i="2" s="1"/>
  <c r="A472" i="2"/>
  <c r="S531" i="2"/>
  <c r="A531" i="2" s="1"/>
  <c r="A532" i="2"/>
  <c r="S567" i="2"/>
  <c r="A567" i="2" s="1"/>
  <c r="A568" i="2"/>
  <c r="S687" i="2"/>
  <c r="A687" i="2" s="1"/>
  <c r="A688" i="2"/>
  <c r="S723" i="2"/>
  <c r="A723" i="2" s="1"/>
  <c r="A724" i="2"/>
  <c r="A1049" i="2"/>
  <c r="A1037" i="2"/>
  <c r="A1033" i="2"/>
  <c r="A1013" i="2"/>
  <c r="A1001" i="2"/>
  <c r="A977" i="2"/>
  <c r="A965" i="2"/>
  <c r="S486" i="2"/>
  <c r="A486" i="2" s="1"/>
  <c r="S494" i="2"/>
  <c r="S485" i="2"/>
  <c r="S489" i="2"/>
  <c r="S1025" i="2"/>
  <c r="S490" i="2"/>
  <c r="S487" i="2"/>
  <c r="S491" i="2"/>
  <c r="A491" i="2" s="1"/>
  <c r="S488" i="2"/>
  <c r="S492" i="2"/>
  <c r="S467" i="2"/>
  <c r="S832" i="2"/>
  <c r="S556" i="2"/>
  <c r="S178" i="2"/>
  <c r="A178" i="2" s="1"/>
  <c r="S208" i="2"/>
  <c r="S388" i="2"/>
  <c r="S604" i="2"/>
  <c r="S748" i="2"/>
  <c r="S940" i="2"/>
  <c r="S652" i="2"/>
  <c r="S712" i="2"/>
  <c r="S990" i="2"/>
  <c r="S76" i="2"/>
  <c r="S19" i="2"/>
  <c r="A19" i="2" s="1"/>
  <c r="O936" i="2"/>
  <c r="S989" i="2" l="1"/>
  <c r="A990" i="2"/>
  <c r="S207" i="2"/>
  <c r="A207" i="2" s="1"/>
  <c r="A208" i="2"/>
  <c r="S466" i="2"/>
  <c r="A466" i="2" s="1"/>
  <c r="A490" i="2"/>
  <c r="S711" i="2"/>
  <c r="A711" i="2" s="1"/>
  <c r="A712" i="2"/>
  <c r="S747" i="2"/>
  <c r="A747" i="2" s="1"/>
  <c r="A748" i="2"/>
  <c r="S11" i="2"/>
  <c r="A11" i="2" s="1"/>
  <c r="A467" i="2"/>
  <c r="S1024" i="2"/>
  <c r="A1024" i="2" s="1"/>
  <c r="A1025" i="2"/>
  <c r="S18" i="2"/>
  <c r="A18" i="2" s="1"/>
  <c r="A42" i="2"/>
  <c r="S22" i="2"/>
  <c r="A22" i="2" s="1"/>
  <c r="A46" i="2"/>
  <c r="S463" i="2"/>
  <c r="A463" i="2" s="1"/>
  <c r="A487" i="2"/>
  <c r="S17" i="2"/>
  <c r="A17" i="2" s="1"/>
  <c r="A41" i="2"/>
  <c r="S20" i="2"/>
  <c r="A44" i="2"/>
  <c r="S939" i="2"/>
  <c r="A939" i="2" s="1"/>
  <c r="A940" i="2"/>
  <c r="S831" i="2"/>
  <c r="A831" i="2" s="1"/>
  <c r="A832" i="2"/>
  <c r="S470" i="2"/>
  <c r="A494" i="2"/>
  <c r="S21" i="2"/>
  <c r="A21" i="2" s="1"/>
  <c r="A45" i="2"/>
  <c r="S40" i="2"/>
  <c r="S651" i="2"/>
  <c r="A651" i="2" s="1"/>
  <c r="A652" i="2"/>
  <c r="S603" i="2"/>
  <c r="A603" i="2" s="1"/>
  <c r="A604" i="2"/>
  <c r="S555" i="2"/>
  <c r="A555" i="2" s="1"/>
  <c r="A556" i="2"/>
  <c r="S468" i="2"/>
  <c r="A492" i="2"/>
  <c r="S465" i="2"/>
  <c r="A489" i="2"/>
  <c r="S75" i="2"/>
  <c r="A75" i="2" s="1"/>
  <c r="A76" i="2"/>
  <c r="S387" i="2"/>
  <c r="A387" i="2" s="1"/>
  <c r="A388" i="2"/>
  <c r="S462" i="2"/>
  <c r="A462" i="2" s="1"/>
  <c r="S464" i="2"/>
  <c r="A464" i="2" s="1"/>
  <c r="A488" i="2"/>
  <c r="S461" i="2"/>
  <c r="A461" i="2" s="1"/>
  <c r="A485" i="2"/>
  <c r="S469" i="2"/>
  <c r="A469" i="2" s="1"/>
  <c r="A493" i="2"/>
  <c r="S7" i="2"/>
  <c r="A7" i="2" s="1"/>
  <c r="S484" i="2"/>
  <c r="S10" i="2"/>
  <c r="A10" i="2" s="1"/>
  <c r="S172" i="2"/>
  <c r="S16" i="2"/>
  <c r="I1033" i="2"/>
  <c r="I1031" i="2"/>
  <c r="I1027" i="2"/>
  <c r="O1045" i="2"/>
  <c r="O1044" i="2"/>
  <c r="I1044" i="2"/>
  <c r="I1032" i="2" s="1"/>
  <c r="S12" i="2" l="1"/>
  <c r="A12" i="2" s="1"/>
  <c r="A468" i="2"/>
  <c r="S15" i="2"/>
  <c r="A15" i="2" s="1"/>
  <c r="A16" i="2"/>
  <c r="S6" i="2"/>
  <c r="A6" i="2" s="1"/>
  <c r="S13" i="2"/>
  <c r="A13" i="2" s="1"/>
  <c r="A20" i="2"/>
  <c r="S8" i="2"/>
  <c r="A8" i="2" s="1"/>
  <c r="S5" i="2"/>
  <c r="A5" i="2" s="1"/>
  <c r="S9" i="2"/>
  <c r="A9" i="2" s="1"/>
  <c r="A465" i="2"/>
  <c r="S460" i="2"/>
  <c r="S171" i="2"/>
  <c r="A171" i="2" s="1"/>
  <c r="A172" i="2"/>
  <c r="S483" i="2"/>
  <c r="A483" i="2" s="1"/>
  <c r="A484" i="2"/>
  <c r="S39" i="2"/>
  <c r="A39" i="2" s="1"/>
  <c r="A40" i="2"/>
  <c r="A470" i="2"/>
  <c r="S14" i="2"/>
  <c r="A14" i="2" s="1"/>
  <c r="S988" i="2"/>
  <c r="A988" i="2" s="1"/>
  <c r="A989" i="2"/>
  <c r="O510" i="2"/>
  <c r="S4" i="2" l="1"/>
  <c r="S459" i="2"/>
  <c r="A459" i="2" s="1"/>
  <c r="A460" i="2"/>
  <c r="O125" i="2"/>
  <c r="I125" i="2"/>
  <c r="O94" i="2"/>
  <c r="I77" i="2"/>
  <c r="O77" i="2"/>
  <c r="S3" i="2" l="1"/>
  <c r="A3" i="2" s="1"/>
  <c r="A4" i="2"/>
  <c r="O35" i="2"/>
  <c r="O30" i="2"/>
  <c r="O34" i="2"/>
  <c r="O450" i="2" l="1"/>
  <c r="O967" i="2"/>
  <c r="O918" i="2" l="1"/>
  <c r="O935" i="2" l="1"/>
  <c r="I936" i="2"/>
  <c r="O738" i="2"/>
  <c r="O702" i="2"/>
  <c r="O682" i="2"/>
  <c r="O498" i="2"/>
  <c r="O52" i="2" l="1"/>
  <c r="O51" i="2" s="1"/>
  <c r="G1027" i="2" l="1"/>
  <c r="G1031" i="2"/>
  <c r="G1032" i="2"/>
  <c r="G1033" i="2"/>
  <c r="J29" i="2"/>
  <c r="F928" i="2"/>
  <c r="F927" i="2" s="1"/>
  <c r="F868" i="2"/>
  <c r="F867" i="2" s="1"/>
  <c r="F842" i="2"/>
  <c r="F841" i="2"/>
  <c r="F840" i="2"/>
  <c r="F756" i="2" s="1"/>
  <c r="F839" i="2"/>
  <c r="F755" i="2" s="1"/>
  <c r="F838" i="2"/>
  <c r="F754" i="2" s="1"/>
  <c r="F837" i="2"/>
  <c r="F836" i="2"/>
  <c r="F752" i="2" s="1"/>
  <c r="F835" i="2"/>
  <c r="F751" i="2" s="1"/>
  <c r="F834" i="2"/>
  <c r="F750" i="2" s="1"/>
  <c r="F833" i="2"/>
  <c r="F856" i="2"/>
  <c r="F855" i="2" s="1"/>
  <c r="F820" i="2"/>
  <c r="F819" i="2" s="1"/>
  <c r="F758" i="2"/>
  <c r="F757" i="2"/>
  <c r="F753" i="2"/>
  <c r="F749" i="2"/>
  <c r="F796" i="2"/>
  <c r="F795" i="2" s="1"/>
  <c r="F722" i="2"/>
  <c r="F721" i="2"/>
  <c r="F720" i="2"/>
  <c r="F719" i="2"/>
  <c r="F718" i="2"/>
  <c r="F717" i="2"/>
  <c r="F716" i="2"/>
  <c r="F715" i="2"/>
  <c r="F714" i="2"/>
  <c r="F713" i="2"/>
  <c r="F736" i="2"/>
  <c r="F735" i="2" s="1"/>
  <c r="F662" i="2"/>
  <c r="F661" i="2"/>
  <c r="F660" i="2"/>
  <c r="F659" i="2"/>
  <c r="F658" i="2"/>
  <c r="F657" i="2"/>
  <c r="F656" i="2"/>
  <c r="F655" i="2"/>
  <c r="F654" i="2"/>
  <c r="F653" i="2"/>
  <c r="F700" i="2"/>
  <c r="F699" i="2" s="1"/>
  <c r="F614" i="2"/>
  <c r="F613" i="2"/>
  <c r="F612" i="2"/>
  <c r="F611" i="2"/>
  <c r="F610" i="2"/>
  <c r="F609" i="2"/>
  <c r="F608" i="2"/>
  <c r="F607" i="2"/>
  <c r="F606" i="2"/>
  <c r="F605" i="2"/>
  <c r="F628" i="2"/>
  <c r="F627" i="2" s="1"/>
  <c r="F566" i="2"/>
  <c r="F565" i="2"/>
  <c r="F564" i="2"/>
  <c r="F563" i="2"/>
  <c r="F562" i="2"/>
  <c r="F561" i="2"/>
  <c r="F560" i="2"/>
  <c r="F559" i="2"/>
  <c r="F558" i="2"/>
  <c r="F557" i="2"/>
  <c r="F580" i="2"/>
  <c r="F579" i="2" s="1"/>
  <c r="F496" i="2"/>
  <c r="F495" i="2" s="1"/>
  <c r="F448" i="2"/>
  <c r="F447" i="2" s="1"/>
  <c r="F218" i="2"/>
  <c r="F182" i="2" s="1"/>
  <c r="F217" i="2"/>
  <c r="F181" i="2" s="1"/>
  <c r="F216" i="2"/>
  <c r="F180" i="2" s="1"/>
  <c r="F215" i="2"/>
  <c r="F179" i="2" s="1"/>
  <c r="F214" i="2"/>
  <c r="F178" i="2" s="1"/>
  <c r="F213" i="2"/>
  <c r="F177" i="2" s="1"/>
  <c r="F212" i="2"/>
  <c r="F176" i="2" s="1"/>
  <c r="F211" i="2"/>
  <c r="F175" i="2" s="1"/>
  <c r="F210" i="2"/>
  <c r="F209" i="2"/>
  <c r="F173" i="2" s="1"/>
  <c r="F220" i="2"/>
  <c r="F219" i="2" s="1"/>
  <c r="F26" i="2"/>
  <c r="F25" i="2"/>
  <c r="F24" i="2"/>
  <c r="F23" i="2"/>
  <c r="F22" i="2"/>
  <c r="F21" i="2"/>
  <c r="F20" i="2"/>
  <c r="F19" i="2"/>
  <c r="F18" i="2"/>
  <c r="F17" i="2"/>
  <c r="F124" i="2"/>
  <c r="F123" i="2" s="1"/>
  <c r="F28" i="2"/>
  <c r="F27" i="2" s="1"/>
  <c r="F112" i="2"/>
  <c r="F111" i="2" s="1"/>
  <c r="F486" i="2" l="1"/>
  <c r="F485" i="2"/>
  <c r="F489" i="2"/>
  <c r="F493" i="2"/>
  <c r="F469" i="2" s="1"/>
  <c r="F13" i="2" s="1"/>
  <c r="F490" i="2"/>
  <c r="F712" i="2"/>
  <c r="F711" i="2" s="1"/>
  <c r="F652" i="2"/>
  <c r="F651" i="2" s="1"/>
  <c r="F208" i="2"/>
  <c r="F207" i="2" s="1"/>
  <c r="F488" i="2"/>
  <c r="F464" i="2" s="1"/>
  <c r="F8" i="2" s="1"/>
  <c r="F494" i="2"/>
  <c r="F470" i="2" s="1"/>
  <c r="F14" i="2" s="1"/>
  <c r="F16" i="2"/>
  <c r="F15" i="2" s="1"/>
  <c r="F174" i="2"/>
  <c r="F172" i="2" s="1"/>
  <c r="F171" i="2" s="1"/>
  <c r="F487" i="2"/>
  <c r="F491" i="2"/>
  <c r="F467" i="2" s="1"/>
  <c r="F11" i="2" s="1"/>
  <c r="F461" i="2"/>
  <c r="F5" i="2" s="1"/>
  <c r="F465" i="2"/>
  <c r="F9" i="2" s="1"/>
  <c r="F832" i="2"/>
  <c r="F831" i="2" s="1"/>
  <c r="F748" i="2"/>
  <c r="F747" i="2" s="1"/>
  <c r="F466" i="2"/>
  <c r="F10" i="2" s="1"/>
  <c r="F462" i="2"/>
  <c r="F492" i="2"/>
  <c r="F468" i="2" s="1"/>
  <c r="F12" i="2" s="1"/>
  <c r="F604" i="2"/>
  <c r="F603" i="2" s="1"/>
  <c r="F556" i="2"/>
  <c r="F555" i="2" s="1"/>
  <c r="F463" i="2"/>
  <c r="F7" i="2" s="1"/>
  <c r="F484" i="2" l="1"/>
  <c r="F6" i="2"/>
  <c r="F4" i="2" s="1"/>
  <c r="F3" i="2" s="1"/>
  <c r="F483" i="2"/>
  <c r="F460" i="2"/>
  <c r="F459" i="2" s="1"/>
  <c r="J1059" i="2" l="1"/>
  <c r="J1058" i="2"/>
  <c r="J1057" i="2"/>
  <c r="J1056" i="2"/>
  <c r="J1055" i="2"/>
  <c r="J1054" i="2"/>
  <c r="J1053" i="2"/>
  <c r="J1052" i="2"/>
  <c r="J1051" i="2"/>
  <c r="J1050" i="2"/>
  <c r="J1047" i="2"/>
  <c r="J1046" i="2"/>
  <c r="J1045" i="2"/>
  <c r="P1045" i="2" s="1"/>
  <c r="J1044" i="2"/>
  <c r="J1043" i="2"/>
  <c r="J1042" i="2"/>
  <c r="J1041" i="2"/>
  <c r="J1040" i="2"/>
  <c r="J1039" i="2"/>
  <c r="J1038" i="2"/>
  <c r="J1023" i="2"/>
  <c r="J1022" i="2"/>
  <c r="J1021" i="2"/>
  <c r="J1020" i="2"/>
  <c r="J1019" i="2"/>
  <c r="J1018" i="2"/>
  <c r="J1017" i="2"/>
  <c r="J1016" i="2"/>
  <c r="J1015" i="2"/>
  <c r="J1014" i="2"/>
  <c r="J1011" i="2"/>
  <c r="J1010" i="2"/>
  <c r="J1009" i="2"/>
  <c r="J1008" i="2"/>
  <c r="J1007" i="2"/>
  <c r="J1006" i="2"/>
  <c r="J1005" i="2"/>
  <c r="J1004" i="2"/>
  <c r="J1003" i="2"/>
  <c r="J1002" i="2"/>
  <c r="J987" i="2"/>
  <c r="J986" i="2"/>
  <c r="J985" i="2"/>
  <c r="J984" i="2"/>
  <c r="J983" i="2"/>
  <c r="J982" i="2"/>
  <c r="J981" i="2"/>
  <c r="J980" i="2"/>
  <c r="J979" i="2"/>
  <c r="J978" i="2"/>
  <c r="J975" i="2"/>
  <c r="J974" i="2"/>
  <c r="J973" i="2"/>
  <c r="J972" i="2"/>
  <c r="J971" i="2"/>
  <c r="J970" i="2"/>
  <c r="J969" i="2"/>
  <c r="J968" i="2"/>
  <c r="J967" i="2"/>
  <c r="J966" i="2"/>
  <c r="J963" i="2"/>
  <c r="J962" i="2"/>
  <c r="J961" i="2"/>
  <c r="J960" i="2"/>
  <c r="J959" i="2"/>
  <c r="J958" i="2"/>
  <c r="J957" i="2"/>
  <c r="J956" i="2"/>
  <c r="J955" i="2"/>
  <c r="J954" i="2"/>
  <c r="J951" i="2"/>
  <c r="J938" i="2"/>
  <c r="J937" i="2"/>
  <c r="J936" i="2"/>
  <c r="J935" i="2"/>
  <c r="J934" i="2"/>
  <c r="J933" i="2"/>
  <c r="J932" i="2"/>
  <c r="J931" i="2"/>
  <c r="J930" i="2"/>
  <c r="J929" i="2"/>
  <c r="J926" i="2"/>
  <c r="J925" i="2"/>
  <c r="J924" i="2"/>
  <c r="J923" i="2"/>
  <c r="J922" i="2"/>
  <c r="J921" i="2"/>
  <c r="J920" i="2"/>
  <c r="J919" i="2"/>
  <c r="J918" i="2"/>
  <c r="J917" i="2"/>
  <c r="J914" i="2"/>
  <c r="J913" i="2"/>
  <c r="J912" i="2"/>
  <c r="J911" i="2"/>
  <c r="J910" i="2"/>
  <c r="J909" i="2"/>
  <c r="J908" i="2"/>
  <c r="J907" i="2"/>
  <c r="J906" i="2"/>
  <c r="J905" i="2"/>
  <c r="J902" i="2"/>
  <c r="J901" i="2"/>
  <c r="J900" i="2"/>
  <c r="J899" i="2"/>
  <c r="J898" i="2"/>
  <c r="J897" i="2"/>
  <c r="J896" i="2"/>
  <c r="J895" i="2"/>
  <c r="J894" i="2"/>
  <c r="J893" i="2"/>
  <c r="J890" i="2"/>
  <c r="J889" i="2"/>
  <c r="J888" i="2"/>
  <c r="J887" i="2"/>
  <c r="J886" i="2"/>
  <c r="J885" i="2"/>
  <c r="J884" i="2"/>
  <c r="J883" i="2"/>
  <c r="J882" i="2"/>
  <c r="J881" i="2"/>
  <c r="J878" i="2"/>
  <c r="J877" i="2"/>
  <c r="J876" i="2"/>
  <c r="J875" i="2"/>
  <c r="J874" i="2"/>
  <c r="J873" i="2"/>
  <c r="J872" i="2"/>
  <c r="J871" i="2"/>
  <c r="J870" i="2"/>
  <c r="J869" i="2"/>
  <c r="J866" i="2"/>
  <c r="J865" i="2"/>
  <c r="J864" i="2"/>
  <c r="J863" i="2"/>
  <c r="J862" i="2"/>
  <c r="J861" i="2"/>
  <c r="J860" i="2"/>
  <c r="J859" i="2"/>
  <c r="J858" i="2"/>
  <c r="J857" i="2"/>
  <c r="J854" i="2"/>
  <c r="J853" i="2"/>
  <c r="J852" i="2"/>
  <c r="J851" i="2"/>
  <c r="J850" i="2"/>
  <c r="J849" i="2"/>
  <c r="J848" i="2"/>
  <c r="J847" i="2"/>
  <c r="J846" i="2"/>
  <c r="J845" i="2"/>
  <c r="J830" i="2"/>
  <c r="J829" i="2"/>
  <c r="J828" i="2"/>
  <c r="J827" i="2"/>
  <c r="J826" i="2"/>
  <c r="J825" i="2"/>
  <c r="J824" i="2"/>
  <c r="J823" i="2"/>
  <c r="J822" i="2"/>
  <c r="J821" i="2"/>
  <c r="J818" i="2"/>
  <c r="J817" i="2"/>
  <c r="J816" i="2"/>
  <c r="J815" i="2"/>
  <c r="J814" i="2"/>
  <c r="J813" i="2"/>
  <c r="J812" i="2"/>
  <c r="J811" i="2"/>
  <c r="J810" i="2"/>
  <c r="J809" i="2"/>
  <c r="J806" i="2"/>
  <c r="J805" i="2"/>
  <c r="J804" i="2"/>
  <c r="J803" i="2"/>
  <c r="J802" i="2"/>
  <c r="J801" i="2"/>
  <c r="J800" i="2"/>
  <c r="J799" i="2"/>
  <c r="J798" i="2"/>
  <c r="J797" i="2"/>
  <c r="J794" i="2"/>
  <c r="J793" i="2"/>
  <c r="J792" i="2"/>
  <c r="J791" i="2"/>
  <c r="J790" i="2"/>
  <c r="J789" i="2"/>
  <c r="J788" i="2"/>
  <c r="J787" i="2"/>
  <c r="J786" i="2"/>
  <c r="J785" i="2"/>
  <c r="J782" i="2"/>
  <c r="J781" i="2"/>
  <c r="J780" i="2"/>
  <c r="J779" i="2"/>
  <c r="J778" i="2"/>
  <c r="J777" i="2"/>
  <c r="J776" i="2"/>
  <c r="J775" i="2"/>
  <c r="J774" i="2"/>
  <c r="J773" i="2"/>
  <c r="J770" i="2"/>
  <c r="J769" i="2"/>
  <c r="J768" i="2"/>
  <c r="J767" i="2"/>
  <c r="J766" i="2"/>
  <c r="O766" i="2" s="1"/>
  <c r="J765" i="2"/>
  <c r="J764" i="2"/>
  <c r="J763" i="2"/>
  <c r="J762" i="2"/>
  <c r="J761" i="2"/>
  <c r="J746" i="2"/>
  <c r="J745" i="2"/>
  <c r="K745" i="2" s="1"/>
  <c r="J744" i="2"/>
  <c r="J743" i="2"/>
  <c r="J742" i="2"/>
  <c r="J741" i="2"/>
  <c r="J740" i="2"/>
  <c r="J739" i="2"/>
  <c r="J738" i="2"/>
  <c r="J737" i="2"/>
  <c r="J734" i="2"/>
  <c r="K734" i="2" s="1"/>
  <c r="J733" i="2"/>
  <c r="J732" i="2"/>
  <c r="J731" i="2"/>
  <c r="J730" i="2"/>
  <c r="J729" i="2"/>
  <c r="K729" i="2" s="1"/>
  <c r="J728" i="2"/>
  <c r="J727" i="2"/>
  <c r="J726" i="2"/>
  <c r="J725" i="2"/>
  <c r="J710" i="2"/>
  <c r="J709" i="2"/>
  <c r="J708" i="2"/>
  <c r="J707" i="2"/>
  <c r="J706" i="2"/>
  <c r="J705" i="2"/>
  <c r="J704" i="2"/>
  <c r="J703" i="2"/>
  <c r="J702" i="2"/>
  <c r="K702" i="2" s="1"/>
  <c r="J701" i="2"/>
  <c r="J698" i="2"/>
  <c r="J697" i="2"/>
  <c r="J696" i="2"/>
  <c r="J695" i="2"/>
  <c r="J694" i="2"/>
  <c r="K694" i="2" s="1"/>
  <c r="J693" i="2"/>
  <c r="J692" i="2"/>
  <c r="J691" i="2"/>
  <c r="J690" i="2"/>
  <c r="K690" i="2" s="1"/>
  <c r="J689" i="2"/>
  <c r="J686" i="2"/>
  <c r="K686" i="2" s="1"/>
  <c r="J685" i="2"/>
  <c r="J684" i="2"/>
  <c r="J683" i="2"/>
  <c r="J682" i="2"/>
  <c r="J681" i="2"/>
  <c r="J680" i="2"/>
  <c r="J679" i="2"/>
  <c r="J678" i="2"/>
  <c r="K678" i="2" s="1"/>
  <c r="J677" i="2"/>
  <c r="J674" i="2"/>
  <c r="K674" i="2" s="1"/>
  <c r="J673" i="2"/>
  <c r="J672" i="2"/>
  <c r="J671" i="2"/>
  <c r="J670" i="2"/>
  <c r="K670" i="2" s="1"/>
  <c r="J669" i="2"/>
  <c r="J668" i="2"/>
  <c r="J667" i="2"/>
  <c r="J666" i="2"/>
  <c r="J665" i="2"/>
  <c r="J650" i="2"/>
  <c r="J649" i="2"/>
  <c r="J648" i="2"/>
  <c r="J647" i="2"/>
  <c r="J646" i="2"/>
  <c r="K646" i="2" s="1"/>
  <c r="J645" i="2"/>
  <c r="J644" i="2"/>
  <c r="J643" i="2"/>
  <c r="J642" i="2"/>
  <c r="K642" i="2" s="1"/>
  <c r="J641" i="2"/>
  <c r="J638" i="2"/>
  <c r="K638" i="2" s="1"/>
  <c r="J637" i="2"/>
  <c r="J636" i="2"/>
  <c r="J635" i="2"/>
  <c r="J634" i="2"/>
  <c r="J633" i="2"/>
  <c r="J632" i="2"/>
  <c r="J631" i="2"/>
  <c r="J630" i="2"/>
  <c r="K630" i="2" s="1"/>
  <c r="J629" i="2"/>
  <c r="J626" i="2"/>
  <c r="K626" i="2" s="1"/>
  <c r="J625" i="2"/>
  <c r="J624" i="2"/>
  <c r="J623" i="2"/>
  <c r="J622" i="2"/>
  <c r="K622" i="2" s="1"/>
  <c r="J621" i="2"/>
  <c r="J620" i="2"/>
  <c r="J619" i="2"/>
  <c r="J618" i="2"/>
  <c r="J617" i="2"/>
  <c r="J602" i="2"/>
  <c r="J601" i="2"/>
  <c r="J600" i="2"/>
  <c r="J599" i="2"/>
  <c r="J598" i="2"/>
  <c r="K598" i="2" s="1"/>
  <c r="J597" i="2"/>
  <c r="J596" i="2"/>
  <c r="J595" i="2"/>
  <c r="J594" i="2"/>
  <c r="K594" i="2" s="1"/>
  <c r="J593" i="2"/>
  <c r="J590" i="2"/>
  <c r="K590" i="2" s="1"/>
  <c r="J589" i="2"/>
  <c r="J588" i="2"/>
  <c r="J587" i="2"/>
  <c r="J586" i="2"/>
  <c r="J585" i="2"/>
  <c r="J584" i="2"/>
  <c r="J583" i="2"/>
  <c r="J582" i="2"/>
  <c r="K582" i="2" s="1"/>
  <c r="J581" i="2"/>
  <c r="J578" i="2"/>
  <c r="K578" i="2" s="1"/>
  <c r="J577" i="2"/>
  <c r="J576" i="2"/>
  <c r="J575" i="2"/>
  <c r="J574" i="2"/>
  <c r="K574" i="2" s="1"/>
  <c r="J573" i="2"/>
  <c r="J572" i="2"/>
  <c r="J571" i="2"/>
  <c r="J570" i="2"/>
  <c r="J569" i="2"/>
  <c r="J554" i="2"/>
  <c r="K554" i="2" s="1"/>
  <c r="J553" i="2"/>
  <c r="K553" i="2" s="1"/>
  <c r="J552" i="2"/>
  <c r="J551" i="2"/>
  <c r="J550" i="2"/>
  <c r="K550" i="2" s="1"/>
  <c r="J549" i="2"/>
  <c r="J548" i="2"/>
  <c r="J547" i="2"/>
  <c r="J546" i="2"/>
  <c r="K546" i="2" s="1"/>
  <c r="J545" i="2"/>
  <c r="K545" i="2" s="1"/>
  <c r="J542" i="2"/>
  <c r="K542" i="2" s="1"/>
  <c r="J541" i="2"/>
  <c r="J540" i="2"/>
  <c r="J539" i="2"/>
  <c r="J538" i="2"/>
  <c r="K538" i="2" s="1"/>
  <c r="J537" i="2"/>
  <c r="K537" i="2" s="1"/>
  <c r="J536" i="2"/>
  <c r="J535" i="2"/>
  <c r="J534" i="2"/>
  <c r="K534" i="2" s="1"/>
  <c r="J533" i="2"/>
  <c r="J530" i="2"/>
  <c r="K530" i="2" s="1"/>
  <c r="J529" i="2"/>
  <c r="K529" i="2" s="1"/>
  <c r="J528" i="2"/>
  <c r="J527" i="2"/>
  <c r="J526" i="2"/>
  <c r="K526" i="2" s="1"/>
  <c r="J525" i="2"/>
  <c r="J524" i="2"/>
  <c r="J523" i="2"/>
  <c r="J522" i="2"/>
  <c r="K522" i="2" s="1"/>
  <c r="J521" i="2"/>
  <c r="K521" i="2" s="1"/>
  <c r="J518" i="2"/>
  <c r="K518" i="2" s="1"/>
  <c r="J517" i="2"/>
  <c r="J516" i="2"/>
  <c r="J515" i="2"/>
  <c r="J514" i="2"/>
  <c r="K514" i="2" s="1"/>
  <c r="J513" i="2"/>
  <c r="K513" i="2" s="1"/>
  <c r="J512" i="2"/>
  <c r="J511" i="2"/>
  <c r="J510" i="2"/>
  <c r="K510" i="2" s="1"/>
  <c r="J509" i="2"/>
  <c r="J506" i="2"/>
  <c r="K506" i="2" s="1"/>
  <c r="J505" i="2"/>
  <c r="K505" i="2" s="1"/>
  <c r="J504" i="2"/>
  <c r="J503" i="2"/>
  <c r="J502" i="2"/>
  <c r="K502" i="2" s="1"/>
  <c r="J501" i="2"/>
  <c r="J500" i="2"/>
  <c r="J499" i="2"/>
  <c r="J498" i="2"/>
  <c r="K498" i="2" s="1"/>
  <c r="J497" i="2"/>
  <c r="K497" i="2" s="1"/>
  <c r="J482" i="2"/>
  <c r="K482" i="2" s="1"/>
  <c r="J481" i="2"/>
  <c r="K481" i="2" s="1"/>
  <c r="J480" i="2"/>
  <c r="J479" i="2"/>
  <c r="J478" i="2"/>
  <c r="K478" i="2" s="1"/>
  <c r="J477" i="2"/>
  <c r="J476" i="2"/>
  <c r="J475" i="2"/>
  <c r="J474" i="2"/>
  <c r="K474" i="2" s="1"/>
  <c r="J473" i="2"/>
  <c r="K473" i="2" s="1"/>
  <c r="J458" i="2"/>
  <c r="K458" i="2" s="1"/>
  <c r="J457" i="2"/>
  <c r="K457" i="2" s="1"/>
  <c r="J456" i="2"/>
  <c r="J455" i="2"/>
  <c r="J454" i="2"/>
  <c r="K454" i="2" s="1"/>
  <c r="J453" i="2"/>
  <c r="J452" i="2"/>
  <c r="J451" i="2"/>
  <c r="J450" i="2"/>
  <c r="K450" i="2" s="1"/>
  <c r="J449" i="2"/>
  <c r="K449" i="2" s="1"/>
  <c r="J446" i="2"/>
  <c r="K446" i="2" s="1"/>
  <c r="J445" i="2"/>
  <c r="J444" i="2"/>
  <c r="J443" i="2"/>
  <c r="J442" i="2"/>
  <c r="K442" i="2" s="1"/>
  <c r="J441" i="2"/>
  <c r="K441" i="2" s="1"/>
  <c r="J440" i="2"/>
  <c r="J439" i="2"/>
  <c r="J438" i="2"/>
  <c r="K438" i="2" s="1"/>
  <c r="J437" i="2"/>
  <c r="J434" i="2"/>
  <c r="K434" i="2" s="1"/>
  <c r="J433" i="2"/>
  <c r="K433" i="2" s="1"/>
  <c r="J432" i="2"/>
  <c r="J431" i="2"/>
  <c r="J430" i="2"/>
  <c r="K430" i="2" s="1"/>
  <c r="J429" i="2"/>
  <c r="J428" i="2"/>
  <c r="J427" i="2"/>
  <c r="J426" i="2"/>
  <c r="K426" i="2" s="1"/>
  <c r="J425" i="2"/>
  <c r="K425" i="2" s="1"/>
  <c r="J422" i="2"/>
  <c r="K422" i="2" s="1"/>
  <c r="J421" i="2"/>
  <c r="J420" i="2"/>
  <c r="J419" i="2"/>
  <c r="J418" i="2"/>
  <c r="K418" i="2" s="1"/>
  <c r="J417" i="2"/>
  <c r="K417" i="2" s="1"/>
  <c r="J416" i="2"/>
  <c r="J415" i="2"/>
  <c r="J414" i="2"/>
  <c r="K414" i="2" s="1"/>
  <c r="J413" i="2"/>
  <c r="J410" i="2"/>
  <c r="K410" i="2" s="1"/>
  <c r="J409" i="2"/>
  <c r="K409" i="2" s="1"/>
  <c r="J408" i="2"/>
  <c r="J407" i="2"/>
  <c r="J406" i="2"/>
  <c r="K406" i="2" s="1"/>
  <c r="J405" i="2"/>
  <c r="J404" i="2"/>
  <c r="J403" i="2"/>
  <c r="J402" i="2"/>
  <c r="K402" i="2" s="1"/>
  <c r="J401" i="2"/>
  <c r="K401" i="2" s="1"/>
  <c r="J386" i="2"/>
  <c r="K386" i="2" s="1"/>
  <c r="J385" i="2"/>
  <c r="K385" i="2" s="1"/>
  <c r="J384" i="2"/>
  <c r="J383" i="2"/>
  <c r="J382" i="2"/>
  <c r="K382" i="2" s="1"/>
  <c r="J381" i="2"/>
  <c r="K381" i="2" s="1"/>
  <c r="J380" i="2"/>
  <c r="J379" i="2"/>
  <c r="J378" i="2"/>
  <c r="J377" i="2"/>
  <c r="J374" i="2"/>
  <c r="K374" i="2" s="1"/>
  <c r="J373" i="2"/>
  <c r="J372" i="2"/>
  <c r="J371" i="2"/>
  <c r="J370" i="2"/>
  <c r="K370" i="2" s="1"/>
  <c r="J369" i="2"/>
  <c r="K369" i="2" s="1"/>
  <c r="J368" i="2"/>
  <c r="J367" i="2"/>
  <c r="J366" i="2"/>
  <c r="K366" i="2" s="1"/>
  <c r="J365" i="2"/>
  <c r="K365" i="2" s="1"/>
  <c r="J362" i="2"/>
  <c r="J361" i="2"/>
  <c r="J360" i="2"/>
  <c r="J359" i="2"/>
  <c r="J358" i="2"/>
  <c r="K358" i="2" s="1"/>
  <c r="J357" i="2"/>
  <c r="J356" i="2"/>
  <c r="J355" i="2"/>
  <c r="J354" i="2"/>
  <c r="K354" i="2" s="1"/>
  <c r="J353" i="2"/>
  <c r="K353" i="2" s="1"/>
  <c r="J350" i="2"/>
  <c r="K350" i="2" s="1"/>
  <c r="J349" i="2"/>
  <c r="K349" i="2" s="1"/>
  <c r="J348" i="2"/>
  <c r="J347" i="2"/>
  <c r="J346" i="2"/>
  <c r="J345" i="2"/>
  <c r="K345" i="2" s="1"/>
  <c r="J344" i="2"/>
  <c r="J343" i="2"/>
  <c r="J342" i="2"/>
  <c r="K342" i="2" s="1"/>
  <c r="J341" i="2"/>
  <c r="J338" i="2"/>
  <c r="K338" i="2" s="1"/>
  <c r="J337" i="2"/>
  <c r="J336" i="2"/>
  <c r="J335" i="2"/>
  <c r="J334" i="2"/>
  <c r="K334" i="2" s="1"/>
  <c r="J333" i="2"/>
  <c r="J332" i="2"/>
  <c r="J331" i="2"/>
  <c r="J330" i="2"/>
  <c r="J329" i="2"/>
  <c r="J326" i="2"/>
  <c r="K326" i="2" s="1"/>
  <c r="J325" i="2"/>
  <c r="J324" i="2"/>
  <c r="J323" i="2"/>
  <c r="J322" i="2"/>
  <c r="K322" i="2" s="1"/>
  <c r="J321" i="2"/>
  <c r="J320" i="2"/>
  <c r="J319" i="2"/>
  <c r="J318" i="2"/>
  <c r="K318" i="2" s="1"/>
  <c r="J317" i="2"/>
  <c r="J314" i="2"/>
  <c r="J313" i="2"/>
  <c r="J312" i="2"/>
  <c r="J311" i="2"/>
  <c r="J310" i="2"/>
  <c r="K310" i="2" s="1"/>
  <c r="J309" i="2"/>
  <c r="J308" i="2"/>
  <c r="J307" i="2"/>
  <c r="J306" i="2"/>
  <c r="K306" i="2" s="1"/>
  <c r="J305" i="2"/>
  <c r="J302" i="2"/>
  <c r="K302" i="2" s="1"/>
  <c r="J301" i="2"/>
  <c r="J300" i="2"/>
  <c r="J299" i="2"/>
  <c r="J298" i="2"/>
  <c r="J297" i="2"/>
  <c r="J296" i="2"/>
  <c r="J295" i="2"/>
  <c r="J294" i="2"/>
  <c r="K294" i="2" s="1"/>
  <c r="J293" i="2"/>
  <c r="J290" i="2"/>
  <c r="K290" i="2" s="1"/>
  <c r="J289" i="2"/>
  <c r="J288" i="2"/>
  <c r="J287" i="2"/>
  <c r="J286" i="2"/>
  <c r="K286" i="2" s="1"/>
  <c r="J285" i="2"/>
  <c r="J284" i="2"/>
  <c r="J283" i="2"/>
  <c r="J282" i="2"/>
  <c r="J281" i="2"/>
  <c r="J278" i="2"/>
  <c r="K278" i="2" s="1"/>
  <c r="J277" i="2"/>
  <c r="J276" i="2"/>
  <c r="J275" i="2"/>
  <c r="J274" i="2"/>
  <c r="K274" i="2" s="1"/>
  <c r="J273" i="2"/>
  <c r="J272" i="2"/>
  <c r="J271" i="2"/>
  <c r="J270" i="2"/>
  <c r="K270" i="2" s="1"/>
  <c r="J269" i="2"/>
  <c r="J266" i="2"/>
  <c r="J265" i="2"/>
  <c r="J264" i="2"/>
  <c r="J263" i="2"/>
  <c r="J262" i="2"/>
  <c r="K262" i="2" s="1"/>
  <c r="J261" i="2"/>
  <c r="J260" i="2"/>
  <c r="J259" i="2"/>
  <c r="J258" i="2"/>
  <c r="K258" i="2" s="1"/>
  <c r="J257" i="2"/>
  <c r="J254" i="2"/>
  <c r="K254" i="2" s="1"/>
  <c r="J253" i="2"/>
  <c r="J252" i="2"/>
  <c r="J251" i="2"/>
  <c r="J250" i="2"/>
  <c r="J249" i="2"/>
  <c r="J248" i="2"/>
  <c r="J247" i="2"/>
  <c r="J246" i="2"/>
  <c r="K246" i="2" s="1"/>
  <c r="J245" i="2"/>
  <c r="J242" i="2"/>
  <c r="K242" i="2" s="1"/>
  <c r="J241" i="2"/>
  <c r="J240" i="2"/>
  <c r="J239" i="2"/>
  <c r="J238" i="2"/>
  <c r="K238" i="2" s="1"/>
  <c r="J237" i="2"/>
  <c r="J236" i="2"/>
  <c r="J235" i="2"/>
  <c r="J234" i="2"/>
  <c r="J233" i="2"/>
  <c r="J230" i="2"/>
  <c r="K230" i="2" s="1"/>
  <c r="J229" i="2"/>
  <c r="J228" i="2"/>
  <c r="J227" i="2"/>
  <c r="J226" i="2"/>
  <c r="K226" i="2" s="1"/>
  <c r="J225" i="2"/>
  <c r="J224" i="2"/>
  <c r="J223" i="2"/>
  <c r="J222" i="2"/>
  <c r="K222" i="2" s="1"/>
  <c r="J221" i="2"/>
  <c r="J206" i="2"/>
  <c r="K206" i="2" s="1"/>
  <c r="J205" i="2"/>
  <c r="J204" i="2"/>
  <c r="J203" i="2"/>
  <c r="J202" i="2"/>
  <c r="J201" i="2"/>
  <c r="J200" i="2"/>
  <c r="J199" i="2"/>
  <c r="J198" i="2"/>
  <c r="K198" i="2" s="1"/>
  <c r="J197" i="2"/>
  <c r="J194" i="2"/>
  <c r="K194" i="2" s="1"/>
  <c r="J193" i="2"/>
  <c r="J192" i="2"/>
  <c r="J191" i="2"/>
  <c r="J190" i="2"/>
  <c r="K190" i="2" s="1"/>
  <c r="J189" i="2"/>
  <c r="J188" i="2"/>
  <c r="J187" i="2"/>
  <c r="J186" i="2"/>
  <c r="J185" i="2"/>
  <c r="J170" i="2"/>
  <c r="J169" i="2"/>
  <c r="J168" i="2"/>
  <c r="J167" i="2"/>
  <c r="J166" i="2"/>
  <c r="K166" i="2" s="1"/>
  <c r="J165" i="2"/>
  <c r="J164" i="2"/>
  <c r="J163" i="2"/>
  <c r="J162" i="2"/>
  <c r="K162" i="2" s="1"/>
  <c r="J161" i="2"/>
  <c r="J158" i="2"/>
  <c r="K158" i="2" s="1"/>
  <c r="J157" i="2"/>
  <c r="J156" i="2"/>
  <c r="J155" i="2"/>
  <c r="J154" i="2"/>
  <c r="J153" i="2"/>
  <c r="J152" i="2"/>
  <c r="J151" i="2"/>
  <c r="J150" i="2"/>
  <c r="K150" i="2" s="1"/>
  <c r="J149" i="2"/>
  <c r="J146" i="2"/>
  <c r="K146" i="2" s="1"/>
  <c r="J145" i="2"/>
  <c r="J144" i="2"/>
  <c r="J143" i="2"/>
  <c r="J142" i="2"/>
  <c r="K142" i="2" s="1"/>
  <c r="J141" i="2"/>
  <c r="J140" i="2"/>
  <c r="J139" i="2"/>
  <c r="J138" i="2"/>
  <c r="J137" i="2"/>
  <c r="J134" i="2"/>
  <c r="K134" i="2" s="1"/>
  <c r="J133" i="2"/>
  <c r="J132" i="2"/>
  <c r="J131" i="2"/>
  <c r="J130" i="2"/>
  <c r="K130" i="2" s="1"/>
  <c r="J129" i="2"/>
  <c r="J128" i="2"/>
  <c r="J127" i="2"/>
  <c r="J126" i="2"/>
  <c r="K126" i="2" s="1"/>
  <c r="J125" i="2"/>
  <c r="J122" i="2"/>
  <c r="J121" i="2"/>
  <c r="J120" i="2"/>
  <c r="J119" i="2"/>
  <c r="J118" i="2"/>
  <c r="K118" i="2" s="1"/>
  <c r="J117" i="2"/>
  <c r="J116" i="2"/>
  <c r="J115" i="2"/>
  <c r="J114" i="2"/>
  <c r="K114" i="2" s="1"/>
  <c r="J113" i="2"/>
  <c r="J110" i="2"/>
  <c r="K110" i="2" s="1"/>
  <c r="J109" i="2"/>
  <c r="J108" i="2"/>
  <c r="J107" i="2"/>
  <c r="J106" i="2"/>
  <c r="J105" i="2"/>
  <c r="J104" i="2"/>
  <c r="J103" i="2"/>
  <c r="J102" i="2"/>
  <c r="K102" i="2" s="1"/>
  <c r="J101" i="2"/>
  <c r="J98" i="2"/>
  <c r="K98" i="2" s="1"/>
  <c r="J97" i="2"/>
  <c r="J96" i="2"/>
  <c r="J95" i="2"/>
  <c r="J94" i="2"/>
  <c r="K94" i="2" s="1"/>
  <c r="J93" i="2"/>
  <c r="J92" i="2"/>
  <c r="J91" i="2"/>
  <c r="J90" i="2"/>
  <c r="J89" i="2"/>
  <c r="J74" i="2"/>
  <c r="J73" i="2"/>
  <c r="J72" i="2"/>
  <c r="J71" i="2"/>
  <c r="J70" i="2"/>
  <c r="K70" i="2" s="1"/>
  <c r="J69" i="2"/>
  <c r="J68" i="2"/>
  <c r="J67" i="2"/>
  <c r="J66" i="2"/>
  <c r="K66" i="2" s="1"/>
  <c r="J65" i="2"/>
  <c r="J62" i="2"/>
  <c r="K62" i="2" s="1"/>
  <c r="J61" i="2"/>
  <c r="J60" i="2"/>
  <c r="J59" i="2"/>
  <c r="J58" i="2"/>
  <c r="J57" i="2"/>
  <c r="J56" i="2"/>
  <c r="J55" i="2"/>
  <c r="J54" i="2"/>
  <c r="K54" i="2" s="1"/>
  <c r="J53" i="2"/>
  <c r="J38" i="2"/>
  <c r="J37" i="2"/>
  <c r="J36" i="2"/>
  <c r="J35" i="2"/>
  <c r="J34" i="2"/>
  <c r="J33" i="2"/>
  <c r="J32" i="2"/>
  <c r="J31" i="2"/>
  <c r="J30" i="2"/>
  <c r="L32" i="2" l="1"/>
  <c r="K32" i="2"/>
  <c r="L36" i="2"/>
  <c r="K36" i="2"/>
  <c r="L55" i="2"/>
  <c r="K55" i="2"/>
  <c r="L59" i="2"/>
  <c r="K59" i="2"/>
  <c r="L67" i="2"/>
  <c r="K67" i="2"/>
  <c r="L71" i="2"/>
  <c r="K71" i="2"/>
  <c r="L185" i="2"/>
  <c r="K185" i="2"/>
  <c r="L189" i="2"/>
  <c r="K189" i="2"/>
  <c r="L193" i="2"/>
  <c r="K193" i="2"/>
  <c r="L197" i="2"/>
  <c r="K197" i="2"/>
  <c r="L201" i="2"/>
  <c r="K201" i="2"/>
  <c r="L205" i="2"/>
  <c r="K205" i="2"/>
  <c r="L224" i="2"/>
  <c r="K224" i="2"/>
  <c r="L228" i="2"/>
  <c r="K228" i="2"/>
  <c r="L236" i="2"/>
  <c r="K236" i="2"/>
  <c r="L240" i="2"/>
  <c r="K240" i="2"/>
  <c r="L248" i="2"/>
  <c r="K248" i="2"/>
  <c r="L252" i="2"/>
  <c r="K252" i="2"/>
  <c r="L260" i="2"/>
  <c r="K260" i="2"/>
  <c r="L264" i="2"/>
  <c r="K264" i="2"/>
  <c r="L272" i="2"/>
  <c r="K272" i="2"/>
  <c r="L276" i="2"/>
  <c r="K276" i="2"/>
  <c r="L284" i="2"/>
  <c r="K284" i="2"/>
  <c r="L288" i="2"/>
  <c r="K288" i="2"/>
  <c r="L296" i="2"/>
  <c r="K296" i="2"/>
  <c r="L300" i="2"/>
  <c r="K300" i="2"/>
  <c r="L308" i="2"/>
  <c r="K308" i="2"/>
  <c r="L312" i="2"/>
  <c r="K312" i="2"/>
  <c r="L320" i="2"/>
  <c r="K320" i="2"/>
  <c r="L324" i="2"/>
  <c r="K324" i="2"/>
  <c r="L332" i="2"/>
  <c r="K332" i="2"/>
  <c r="L336" i="2"/>
  <c r="K336" i="2"/>
  <c r="L344" i="2"/>
  <c r="K344" i="2"/>
  <c r="L348" i="2"/>
  <c r="K348" i="2"/>
  <c r="L356" i="2"/>
  <c r="K356" i="2"/>
  <c r="L360" i="2"/>
  <c r="K360" i="2"/>
  <c r="L368" i="2"/>
  <c r="K368" i="2"/>
  <c r="L372" i="2"/>
  <c r="K372" i="2"/>
  <c r="L380" i="2"/>
  <c r="K380" i="2"/>
  <c r="L384" i="2"/>
  <c r="K384" i="2"/>
  <c r="L476" i="2"/>
  <c r="K476" i="2"/>
  <c r="L480" i="2"/>
  <c r="K480" i="2"/>
  <c r="L572" i="2"/>
  <c r="K572" i="2"/>
  <c r="L576" i="2"/>
  <c r="K576" i="2"/>
  <c r="L584" i="2"/>
  <c r="K584" i="2"/>
  <c r="L588" i="2"/>
  <c r="K588" i="2"/>
  <c r="L596" i="2"/>
  <c r="K596" i="2"/>
  <c r="L600" i="2"/>
  <c r="K600" i="2"/>
  <c r="K704" i="2"/>
  <c r="L704" i="2"/>
  <c r="K708" i="2"/>
  <c r="L708" i="2"/>
  <c r="K800" i="2"/>
  <c r="L800" i="2"/>
  <c r="L804" i="2"/>
  <c r="K804" i="2"/>
  <c r="K848" i="2"/>
  <c r="L848" i="2"/>
  <c r="L852" i="2"/>
  <c r="K852" i="2"/>
  <c r="L33" i="2"/>
  <c r="K33" i="2"/>
  <c r="K56" i="2"/>
  <c r="L56" i="2"/>
  <c r="L119" i="2"/>
  <c r="K119" i="2"/>
  <c r="L163" i="2"/>
  <c r="K163" i="2"/>
  <c r="L237" i="2"/>
  <c r="K237" i="2"/>
  <c r="L253" i="2"/>
  <c r="K253" i="2"/>
  <c r="L269" i="2"/>
  <c r="K269" i="2"/>
  <c r="L289" i="2"/>
  <c r="K289" i="2"/>
  <c r="L321" i="2"/>
  <c r="K321" i="2"/>
  <c r="L337" i="2"/>
  <c r="K337" i="2"/>
  <c r="L403" i="2"/>
  <c r="K403" i="2"/>
  <c r="L407" i="2"/>
  <c r="K407" i="2"/>
  <c r="L415" i="2"/>
  <c r="K415" i="2"/>
  <c r="L419" i="2"/>
  <c r="K419" i="2"/>
  <c r="L427" i="2"/>
  <c r="K427" i="2"/>
  <c r="L431" i="2"/>
  <c r="K431" i="2"/>
  <c r="L439" i="2"/>
  <c r="K439" i="2"/>
  <c r="L443" i="2"/>
  <c r="K443" i="2"/>
  <c r="L451" i="2"/>
  <c r="K451" i="2"/>
  <c r="L455" i="2"/>
  <c r="K455" i="2"/>
  <c r="L499" i="2"/>
  <c r="K499" i="2"/>
  <c r="L503" i="2"/>
  <c r="K503" i="2"/>
  <c r="L511" i="2"/>
  <c r="K511" i="2"/>
  <c r="L515" i="2"/>
  <c r="K515" i="2"/>
  <c r="L523" i="2"/>
  <c r="K523" i="2"/>
  <c r="L527" i="2"/>
  <c r="K527" i="2"/>
  <c r="L535" i="2"/>
  <c r="K535" i="2"/>
  <c r="L539" i="2"/>
  <c r="K539" i="2"/>
  <c r="L547" i="2"/>
  <c r="K547" i="2"/>
  <c r="L551" i="2"/>
  <c r="K551" i="2"/>
  <c r="L619" i="2"/>
  <c r="K619" i="2"/>
  <c r="L623" i="2"/>
  <c r="K623" i="2"/>
  <c r="L631" i="2"/>
  <c r="K631" i="2"/>
  <c r="L635" i="2"/>
  <c r="K635" i="2"/>
  <c r="L644" i="2"/>
  <c r="K644" i="2"/>
  <c r="L648" i="2"/>
  <c r="K648" i="2"/>
  <c r="L692" i="2"/>
  <c r="K692" i="2"/>
  <c r="L696" i="2"/>
  <c r="K696" i="2"/>
  <c r="K740" i="2"/>
  <c r="L740" i="2"/>
  <c r="K744" i="2"/>
  <c r="L744" i="2"/>
  <c r="L788" i="2"/>
  <c r="K788" i="2"/>
  <c r="K792" i="2"/>
  <c r="L792" i="2"/>
  <c r="L884" i="2"/>
  <c r="K884" i="2"/>
  <c r="L888" i="2"/>
  <c r="K888" i="2"/>
  <c r="L37" i="2"/>
  <c r="K37" i="2"/>
  <c r="K72" i="2"/>
  <c r="L72" i="2"/>
  <c r="L95" i="2"/>
  <c r="K95" i="2"/>
  <c r="L107" i="2"/>
  <c r="K107" i="2"/>
  <c r="L115" i="2"/>
  <c r="K115" i="2"/>
  <c r="L127" i="2"/>
  <c r="K127" i="2"/>
  <c r="L143" i="2"/>
  <c r="K143" i="2"/>
  <c r="L155" i="2"/>
  <c r="K155" i="2"/>
  <c r="L229" i="2"/>
  <c r="K229" i="2"/>
  <c r="L249" i="2"/>
  <c r="K249" i="2"/>
  <c r="L265" i="2"/>
  <c r="K265" i="2"/>
  <c r="L281" i="2"/>
  <c r="K281" i="2"/>
  <c r="L297" i="2"/>
  <c r="K297" i="2"/>
  <c r="L317" i="2"/>
  <c r="K317" i="2"/>
  <c r="L333" i="2"/>
  <c r="K333" i="2"/>
  <c r="L53" i="2"/>
  <c r="K53" i="2"/>
  <c r="L65" i="2"/>
  <c r="K65" i="2"/>
  <c r="K92" i="2"/>
  <c r="L92" i="2"/>
  <c r="K108" i="2"/>
  <c r="L108" i="2"/>
  <c r="K128" i="2"/>
  <c r="L128" i="2"/>
  <c r="K140" i="2"/>
  <c r="L140" i="2"/>
  <c r="K144" i="2"/>
  <c r="L144" i="2"/>
  <c r="K152" i="2"/>
  <c r="L152" i="2"/>
  <c r="K156" i="2"/>
  <c r="L156" i="2"/>
  <c r="K164" i="2"/>
  <c r="L164" i="2"/>
  <c r="K168" i="2"/>
  <c r="L168" i="2"/>
  <c r="L187" i="2"/>
  <c r="K187" i="2"/>
  <c r="L191" i="2"/>
  <c r="K191" i="2"/>
  <c r="L199" i="2"/>
  <c r="K199" i="2"/>
  <c r="L203" i="2"/>
  <c r="K203" i="2"/>
  <c r="L404" i="2"/>
  <c r="K404" i="2"/>
  <c r="L408" i="2"/>
  <c r="K408" i="2"/>
  <c r="L416" i="2"/>
  <c r="K416" i="2"/>
  <c r="L420" i="2"/>
  <c r="K420" i="2"/>
  <c r="L428" i="2"/>
  <c r="K428" i="2"/>
  <c r="L432" i="2"/>
  <c r="K432" i="2"/>
  <c r="L440" i="2"/>
  <c r="K440" i="2"/>
  <c r="L444" i="2"/>
  <c r="K444" i="2"/>
  <c r="L452" i="2"/>
  <c r="K452" i="2"/>
  <c r="L456" i="2"/>
  <c r="K456" i="2"/>
  <c r="L500" i="2"/>
  <c r="K500" i="2"/>
  <c r="L504" i="2"/>
  <c r="K504" i="2"/>
  <c r="L512" i="2"/>
  <c r="K512" i="2"/>
  <c r="L516" i="2"/>
  <c r="K516" i="2"/>
  <c r="L524" i="2"/>
  <c r="K524" i="2"/>
  <c r="L528" i="2"/>
  <c r="K528" i="2"/>
  <c r="L536" i="2"/>
  <c r="K536" i="2"/>
  <c r="L540" i="2"/>
  <c r="K540" i="2"/>
  <c r="L548" i="2"/>
  <c r="K548" i="2"/>
  <c r="L552" i="2"/>
  <c r="K552" i="2"/>
  <c r="L620" i="2"/>
  <c r="K620" i="2"/>
  <c r="L624" i="2"/>
  <c r="K624" i="2"/>
  <c r="L632" i="2"/>
  <c r="K632" i="2"/>
  <c r="L636" i="2"/>
  <c r="K636" i="2"/>
  <c r="L680" i="2"/>
  <c r="K680" i="2"/>
  <c r="L684" i="2"/>
  <c r="K684" i="2"/>
  <c r="K728" i="2"/>
  <c r="L728" i="2"/>
  <c r="K732" i="2"/>
  <c r="L732" i="2"/>
  <c r="K776" i="2"/>
  <c r="L776" i="2"/>
  <c r="K780" i="2"/>
  <c r="L780" i="2"/>
  <c r="K824" i="2"/>
  <c r="L824" i="2"/>
  <c r="K828" i="2"/>
  <c r="L828" i="2"/>
  <c r="L872" i="2"/>
  <c r="K872" i="2"/>
  <c r="L876" i="2"/>
  <c r="K876" i="2"/>
  <c r="L29" i="2"/>
  <c r="K29" i="2"/>
  <c r="K60" i="2"/>
  <c r="L60" i="2"/>
  <c r="K68" i="2"/>
  <c r="L68" i="2"/>
  <c r="L91" i="2"/>
  <c r="K91" i="2"/>
  <c r="L103" i="2"/>
  <c r="K103" i="2"/>
  <c r="L131" i="2"/>
  <c r="K131" i="2"/>
  <c r="L139" i="2"/>
  <c r="K139" i="2"/>
  <c r="L151" i="2"/>
  <c r="K151" i="2"/>
  <c r="L167" i="2"/>
  <c r="K167" i="2"/>
  <c r="L221" i="2"/>
  <c r="K221" i="2"/>
  <c r="L225" i="2"/>
  <c r="K225" i="2"/>
  <c r="L233" i="2"/>
  <c r="K233" i="2"/>
  <c r="L241" i="2"/>
  <c r="K241" i="2"/>
  <c r="L245" i="2"/>
  <c r="K245" i="2"/>
  <c r="L257" i="2"/>
  <c r="K257" i="2"/>
  <c r="L261" i="2"/>
  <c r="K261" i="2"/>
  <c r="L273" i="2"/>
  <c r="K273" i="2"/>
  <c r="L277" i="2"/>
  <c r="K277" i="2"/>
  <c r="L285" i="2"/>
  <c r="K285" i="2"/>
  <c r="L293" i="2"/>
  <c r="K293" i="2"/>
  <c r="L301" i="2"/>
  <c r="K301" i="2"/>
  <c r="L305" i="2"/>
  <c r="K305" i="2"/>
  <c r="L309" i="2"/>
  <c r="K309" i="2"/>
  <c r="L313" i="2"/>
  <c r="K313" i="2"/>
  <c r="L325" i="2"/>
  <c r="K325" i="2"/>
  <c r="L329" i="2"/>
  <c r="K329" i="2"/>
  <c r="L57" i="2"/>
  <c r="K57" i="2"/>
  <c r="L61" i="2"/>
  <c r="K61" i="2"/>
  <c r="L69" i="2"/>
  <c r="K69" i="2"/>
  <c r="L73" i="2"/>
  <c r="K73" i="2"/>
  <c r="K96" i="2"/>
  <c r="L96" i="2"/>
  <c r="K104" i="2"/>
  <c r="L104" i="2"/>
  <c r="K116" i="2"/>
  <c r="L116" i="2"/>
  <c r="K120" i="2"/>
  <c r="L120" i="2"/>
  <c r="K132" i="2"/>
  <c r="L132" i="2"/>
  <c r="L31" i="2"/>
  <c r="K31" i="2"/>
  <c r="L35" i="2"/>
  <c r="K35" i="2"/>
  <c r="L89" i="2"/>
  <c r="K89" i="2"/>
  <c r="L93" i="2"/>
  <c r="K93" i="2"/>
  <c r="L97" i="2"/>
  <c r="K97" i="2"/>
  <c r="L101" i="2"/>
  <c r="K101" i="2"/>
  <c r="L105" i="2"/>
  <c r="K105" i="2"/>
  <c r="L109" i="2"/>
  <c r="K109" i="2"/>
  <c r="L113" i="2"/>
  <c r="K113" i="2"/>
  <c r="L117" i="2"/>
  <c r="K117" i="2"/>
  <c r="L121" i="2"/>
  <c r="K121" i="2"/>
  <c r="L125" i="2"/>
  <c r="K125" i="2"/>
  <c r="L129" i="2"/>
  <c r="K129" i="2"/>
  <c r="L133" i="2"/>
  <c r="K133" i="2"/>
  <c r="L137" i="2"/>
  <c r="K137" i="2"/>
  <c r="L141" i="2"/>
  <c r="K141" i="2"/>
  <c r="L145" i="2"/>
  <c r="K145" i="2"/>
  <c r="L149" i="2"/>
  <c r="K149" i="2"/>
  <c r="L153" i="2"/>
  <c r="K153" i="2"/>
  <c r="L157" i="2"/>
  <c r="K157" i="2"/>
  <c r="L161" i="2"/>
  <c r="K161" i="2"/>
  <c r="L165" i="2"/>
  <c r="K165" i="2"/>
  <c r="L169" i="2"/>
  <c r="K169" i="2"/>
  <c r="L188" i="2"/>
  <c r="K188" i="2"/>
  <c r="L192" i="2"/>
  <c r="K192" i="2"/>
  <c r="L200" i="2"/>
  <c r="K200" i="2"/>
  <c r="L204" i="2"/>
  <c r="K204" i="2"/>
  <c r="L223" i="2"/>
  <c r="K223" i="2"/>
  <c r="L227" i="2"/>
  <c r="K227" i="2"/>
  <c r="L235" i="2"/>
  <c r="K235" i="2"/>
  <c r="L239" i="2"/>
  <c r="K239" i="2"/>
  <c r="L247" i="2"/>
  <c r="K247" i="2"/>
  <c r="L251" i="2"/>
  <c r="K251" i="2"/>
  <c r="L259" i="2"/>
  <c r="K259" i="2"/>
  <c r="L263" i="2"/>
  <c r="K263" i="2"/>
  <c r="L271" i="2"/>
  <c r="K271" i="2"/>
  <c r="L275" i="2"/>
  <c r="K275" i="2"/>
  <c r="L283" i="2"/>
  <c r="K283" i="2"/>
  <c r="L287" i="2"/>
  <c r="K287" i="2"/>
  <c r="L295" i="2"/>
  <c r="K295" i="2"/>
  <c r="L299" i="2"/>
  <c r="K299" i="2"/>
  <c r="L307" i="2"/>
  <c r="K307" i="2"/>
  <c r="L311" i="2"/>
  <c r="K311" i="2"/>
  <c r="L319" i="2"/>
  <c r="K319" i="2"/>
  <c r="L323" i="2"/>
  <c r="K323" i="2"/>
  <c r="L331" i="2"/>
  <c r="K331" i="2"/>
  <c r="L335" i="2"/>
  <c r="K335" i="2"/>
  <c r="L343" i="2"/>
  <c r="K343" i="2"/>
  <c r="L347" i="2"/>
  <c r="K347" i="2"/>
  <c r="L355" i="2"/>
  <c r="K355" i="2"/>
  <c r="L359" i="2"/>
  <c r="K359" i="2"/>
  <c r="L367" i="2"/>
  <c r="K367" i="2"/>
  <c r="L371" i="2"/>
  <c r="K371" i="2"/>
  <c r="L379" i="2"/>
  <c r="K379" i="2"/>
  <c r="L383" i="2"/>
  <c r="K383" i="2"/>
  <c r="L475" i="2"/>
  <c r="K475" i="2"/>
  <c r="L479" i="2"/>
  <c r="K479" i="2"/>
  <c r="L571" i="2"/>
  <c r="K571" i="2"/>
  <c r="L575" i="2"/>
  <c r="K575" i="2"/>
  <c r="L583" i="2"/>
  <c r="K583" i="2"/>
  <c r="L587" i="2"/>
  <c r="K587" i="2"/>
  <c r="L595" i="2"/>
  <c r="K595" i="2"/>
  <c r="L599" i="2"/>
  <c r="K599" i="2"/>
  <c r="L668" i="2"/>
  <c r="K668" i="2"/>
  <c r="L672" i="2"/>
  <c r="K672" i="2"/>
  <c r="K764" i="2"/>
  <c r="L764" i="2"/>
  <c r="K768" i="2"/>
  <c r="L768" i="2"/>
  <c r="K812" i="2"/>
  <c r="L812" i="2"/>
  <c r="K816" i="2"/>
  <c r="L816" i="2"/>
  <c r="L860" i="2"/>
  <c r="K860" i="2"/>
  <c r="L864" i="2"/>
  <c r="K864" i="2"/>
  <c r="L643" i="2"/>
  <c r="K643" i="2"/>
  <c r="L647" i="2"/>
  <c r="K647" i="2"/>
  <c r="L667" i="2"/>
  <c r="K667" i="2"/>
  <c r="L671" i="2"/>
  <c r="K671" i="2"/>
  <c r="L679" i="2"/>
  <c r="K679" i="2"/>
  <c r="L683" i="2"/>
  <c r="K683" i="2"/>
  <c r="L691" i="2"/>
  <c r="K691" i="2"/>
  <c r="L695" i="2"/>
  <c r="K695" i="2"/>
  <c r="L703" i="2"/>
  <c r="K703" i="2"/>
  <c r="L707" i="2"/>
  <c r="L727" i="2"/>
  <c r="K727" i="2"/>
  <c r="L731" i="2"/>
  <c r="K731" i="2"/>
  <c r="L739" i="2"/>
  <c r="L743" i="2"/>
  <c r="K743" i="2"/>
  <c r="L763" i="2"/>
  <c r="K763" i="2"/>
  <c r="L767" i="2"/>
  <c r="K767" i="2"/>
  <c r="L775" i="2"/>
  <c r="K775" i="2"/>
  <c r="L779" i="2"/>
  <c r="K779" i="2"/>
  <c r="L787" i="2"/>
  <c r="K787" i="2"/>
  <c r="L791" i="2"/>
  <c r="K791" i="2"/>
  <c r="L799" i="2"/>
  <c r="K799" i="2"/>
  <c r="L803" i="2"/>
  <c r="K803" i="2"/>
  <c r="L811" i="2"/>
  <c r="K811" i="2"/>
  <c r="L815" i="2"/>
  <c r="K815" i="2"/>
  <c r="L823" i="2"/>
  <c r="K823" i="2"/>
  <c r="L827" i="2"/>
  <c r="K827" i="2"/>
  <c r="L847" i="2"/>
  <c r="K847" i="2"/>
  <c r="L851" i="2"/>
  <c r="K851" i="2"/>
  <c r="L859" i="2"/>
  <c r="K859" i="2"/>
  <c r="L863" i="2"/>
  <c r="K863" i="2"/>
  <c r="L871" i="2"/>
  <c r="K871" i="2"/>
  <c r="L875" i="2"/>
  <c r="K875" i="2"/>
  <c r="L883" i="2"/>
  <c r="K883" i="2"/>
  <c r="L887" i="2"/>
  <c r="K887" i="2"/>
  <c r="L895" i="2"/>
  <c r="K895" i="2"/>
  <c r="L899" i="2"/>
  <c r="K899" i="2"/>
  <c r="L907" i="2"/>
  <c r="K907" i="2"/>
  <c r="L911" i="2"/>
  <c r="K911" i="2"/>
  <c r="L919" i="2"/>
  <c r="K919" i="2"/>
  <c r="L923" i="2"/>
  <c r="K923" i="2"/>
  <c r="L931" i="2"/>
  <c r="K931" i="2"/>
  <c r="L935" i="2"/>
  <c r="K935" i="2"/>
  <c r="B951" i="2"/>
  <c r="L951" i="2"/>
  <c r="K951" i="2"/>
  <c r="L955" i="2"/>
  <c r="K955" i="2"/>
  <c r="L959" i="2"/>
  <c r="K959" i="2"/>
  <c r="L963" i="2"/>
  <c r="K963" i="2"/>
  <c r="L967" i="2"/>
  <c r="K967" i="2"/>
  <c r="L971" i="2"/>
  <c r="K971" i="2"/>
  <c r="L975" i="2"/>
  <c r="K975" i="2"/>
  <c r="L979" i="2"/>
  <c r="K979" i="2"/>
  <c r="L983" i="2"/>
  <c r="K983" i="2"/>
  <c r="L987" i="2"/>
  <c r="K987" i="2"/>
  <c r="L1003" i="2"/>
  <c r="K1003" i="2"/>
  <c r="L1007" i="2"/>
  <c r="K1007" i="2"/>
  <c r="L1011" i="2"/>
  <c r="K1011" i="2"/>
  <c r="L1015" i="2"/>
  <c r="K1015" i="2"/>
  <c r="L1019" i="2"/>
  <c r="K1019" i="2"/>
  <c r="L1023" i="2"/>
  <c r="K1023" i="2"/>
  <c r="L1039" i="2"/>
  <c r="K1039" i="2"/>
  <c r="L1043" i="2"/>
  <c r="K1043" i="2"/>
  <c r="L1047" i="2"/>
  <c r="K1047" i="2"/>
  <c r="L1051" i="2"/>
  <c r="K1051" i="2"/>
  <c r="L1055" i="2"/>
  <c r="K1055" i="2"/>
  <c r="L1059" i="2"/>
  <c r="K1059" i="2"/>
  <c r="L896" i="2"/>
  <c r="K896" i="2"/>
  <c r="L900" i="2"/>
  <c r="K900" i="2"/>
  <c r="L908" i="2"/>
  <c r="K908" i="2"/>
  <c r="L912" i="2"/>
  <c r="K912" i="2"/>
  <c r="L920" i="2"/>
  <c r="K920" i="2"/>
  <c r="L924" i="2"/>
  <c r="K924" i="2"/>
  <c r="L932" i="2"/>
  <c r="K932" i="2"/>
  <c r="L936" i="2"/>
  <c r="K936" i="2"/>
  <c r="L956" i="2"/>
  <c r="K956" i="2"/>
  <c r="L960" i="2"/>
  <c r="K960" i="2"/>
  <c r="L968" i="2"/>
  <c r="K968" i="2"/>
  <c r="L972" i="2"/>
  <c r="K972" i="2"/>
  <c r="L980" i="2"/>
  <c r="K980" i="2"/>
  <c r="L984" i="2"/>
  <c r="K984" i="2"/>
  <c r="L1004" i="2"/>
  <c r="K1004" i="2"/>
  <c r="L1008" i="2"/>
  <c r="K1008" i="2"/>
  <c r="L1016" i="2"/>
  <c r="K1016" i="2"/>
  <c r="L1020" i="2"/>
  <c r="K1020" i="2"/>
  <c r="L1040" i="2"/>
  <c r="K1040" i="2"/>
  <c r="L1044" i="2"/>
  <c r="K1044" i="2"/>
  <c r="L1052" i="2"/>
  <c r="K1052" i="2"/>
  <c r="L1056" i="2"/>
  <c r="K1056" i="2"/>
  <c r="K707" i="2"/>
  <c r="L349" i="2"/>
  <c r="L361" i="2"/>
  <c r="L377" i="2"/>
  <c r="L405" i="2"/>
  <c r="L413" i="2"/>
  <c r="L417" i="2"/>
  <c r="L421" i="2"/>
  <c r="L425" i="2"/>
  <c r="L429" i="2"/>
  <c r="L437" i="2"/>
  <c r="L441" i="2"/>
  <c r="L445" i="2"/>
  <c r="L449" i="2"/>
  <c r="L453" i="2"/>
  <c r="L457" i="2"/>
  <c r="L473" i="2"/>
  <c r="L477" i="2"/>
  <c r="L481" i="2"/>
  <c r="L497" i="2"/>
  <c r="L501" i="2"/>
  <c r="L505" i="2"/>
  <c r="L509" i="2"/>
  <c r="L513" i="2"/>
  <c r="L517" i="2"/>
  <c r="L521" i="2"/>
  <c r="L525" i="2"/>
  <c r="L529" i="2"/>
  <c r="L533" i="2"/>
  <c r="L537" i="2"/>
  <c r="L541" i="2"/>
  <c r="L545" i="2"/>
  <c r="L549" i="2"/>
  <c r="L553" i="2"/>
  <c r="L569" i="2"/>
  <c r="K569" i="2"/>
  <c r="L573" i="2"/>
  <c r="K573" i="2"/>
  <c r="L577" i="2"/>
  <c r="K577" i="2"/>
  <c r="L581" i="2"/>
  <c r="K581" i="2"/>
  <c r="L585" i="2"/>
  <c r="K585" i="2"/>
  <c r="L589" i="2"/>
  <c r="K589" i="2"/>
  <c r="L593" i="2"/>
  <c r="K593" i="2"/>
  <c r="L597" i="2"/>
  <c r="K597" i="2"/>
  <c r="L601" i="2"/>
  <c r="K601" i="2"/>
  <c r="L617" i="2"/>
  <c r="K617" i="2"/>
  <c r="L621" i="2"/>
  <c r="K621" i="2"/>
  <c r="L625" i="2"/>
  <c r="K625" i="2"/>
  <c r="L629" i="2"/>
  <c r="K629" i="2"/>
  <c r="L633" i="2"/>
  <c r="K633" i="2"/>
  <c r="L637" i="2"/>
  <c r="K637" i="2"/>
  <c r="L641" i="2"/>
  <c r="K641" i="2"/>
  <c r="L645" i="2"/>
  <c r="K645" i="2"/>
  <c r="L649" i="2"/>
  <c r="K649" i="2"/>
  <c r="L665" i="2"/>
  <c r="K665" i="2"/>
  <c r="L669" i="2"/>
  <c r="K669" i="2"/>
  <c r="L673" i="2"/>
  <c r="K673" i="2"/>
  <c r="L677" i="2"/>
  <c r="K677" i="2"/>
  <c r="L681" i="2"/>
  <c r="K681" i="2"/>
  <c r="L685" i="2"/>
  <c r="K685" i="2"/>
  <c r="L689" i="2"/>
  <c r="K689" i="2"/>
  <c r="L693" i="2"/>
  <c r="K693" i="2"/>
  <c r="L697" i="2"/>
  <c r="K697" i="2"/>
  <c r="L701" i="2"/>
  <c r="K701" i="2"/>
  <c r="L705" i="2"/>
  <c r="K705" i="2"/>
  <c r="L709" i="2"/>
  <c r="K709" i="2"/>
  <c r="L725" i="2"/>
  <c r="K725" i="2"/>
  <c r="L729" i="2"/>
  <c r="L733" i="2"/>
  <c r="K733" i="2"/>
  <c r="L737" i="2"/>
  <c r="K737" i="2"/>
  <c r="L741" i="2"/>
  <c r="K741" i="2"/>
  <c r="L745" i="2"/>
  <c r="L761" i="2"/>
  <c r="L765" i="2"/>
  <c r="K765" i="2"/>
  <c r="L769" i="2"/>
  <c r="K769" i="2"/>
  <c r="L773" i="2"/>
  <c r="K773" i="2"/>
  <c r="L777" i="2"/>
  <c r="K777" i="2"/>
  <c r="L781" i="2"/>
  <c r="K781" i="2"/>
  <c r="L785" i="2"/>
  <c r="K785" i="2"/>
  <c r="L789" i="2"/>
  <c r="K789" i="2"/>
  <c r="L793" i="2"/>
  <c r="K793" i="2"/>
  <c r="L797" i="2"/>
  <c r="K797" i="2"/>
  <c r="L801" i="2"/>
  <c r="K801" i="2"/>
  <c r="L805" i="2"/>
  <c r="K805" i="2"/>
  <c r="L809" i="2"/>
  <c r="K809" i="2"/>
  <c r="L813" i="2"/>
  <c r="K813" i="2"/>
  <c r="L817" i="2"/>
  <c r="K817" i="2"/>
  <c r="L821" i="2"/>
  <c r="K821" i="2"/>
  <c r="L825" i="2"/>
  <c r="K825" i="2"/>
  <c r="L829" i="2"/>
  <c r="K829" i="2"/>
  <c r="L845" i="2"/>
  <c r="K845" i="2"/>
  <c r="L849" i="2"/>
  <c r="K849" i="2"/>
  <c r="L853" i="2"/>
  <c r="K853" i="2"/>
  <c r="L857" i="2"/>
  <c r="K857" i="2"/>
  <c r="L861" i="2"/>
  <c r="K861" i="2"/>
  <c r="L865" i="2"/>
  <c r="K865" i="2"/>
  <c r="L869" i="2"/>
  <c r="K869" i="2"/>
  <c r="L873" i="2"/>
  <c r="K873" i="2"/>
  <c r="L877" i="2"/>
  <c r="K877" i="2"/>
  <c r="L881" i="2"/>
  <c r="K881" i="2"/>
  <c r="L885" i="2"/>
  <c r="K885" i="2"/>
  <c r="L889" i="2"/>
  <c r="K889" i="2"/>
  <c r="L893" i="2"/>
  <c r="K893" i="2"/>
  <c r="L897" i="2"/>
  <c r="K897" i="2"/>
  <c r="L901" i="2"/>
  <c r="K901" i="2"/>
  <c r="L905" i="2"/>
  <c r="K905" i="2"/>
  <c r="L909" i="2"/>
  <c r="K909" i="2"/>
  <c r="L913" i="2"/>
  <c r="K913" i="2"/>
  <c r="L917" i="2"/>
  <c r="K917" i="2"/>
  <c r="L921" i="2"/>
  <c r="K921" i="2"/>
  <c r="L925" i="2"/>
  <c r="K925" i="2"/>
  <c r="L929" i="2"/>
  <c r="K929" i="2"/>
  <c r="L933" i="2"/>
  <c r="K933" i="2"/>
  <c r="L937" i="2"/>
  <c r="K937" i="2"/>
  <c r="L957" i="2"/>
  <c r="K957" i="2"/>
  <c r="L961" i="2"/>
  <c r="K961" i="2"/>
  <c r="L969" i="2"/>
  <c r="K969" i="2"/>
  <c r="L973" i="2"/>
  <c r="K973" i="2"/>
  <c r="L981" i="2"/>
  <c r="K981" i="2"/>
  <c r="L985" i="2"/>
  <c r="K985" i="2"/>
  <c r="L1005" i="2"/>
  <c r="K1005" i="2"/>
  <c r="L1009" i="2"/>
  <c r="K1009" i="2"/>
  <c r="L1017" i="2"/>
  <c r="K1017" i="2"/>
  <c r="L1021" i="2"/>
  <c r="K1021" i="2"/>
  <c r="L1041" i="2"/>
  <c r="K1041" i="2"/>
  <c r="L1045" i="2"/>
  <c r="K1045" i="2"/>
  <c r="L1053" i="2"/>
  <c r="K1053" i="2"/>
  <c r="L1057" i="2"/>
  <c r="K1057" i="2"/>
  <c r="K361" i="2"/>
  <c r="K377" i="2"/>
  <c r="L341" i="2"/>
  <c r="L345" i="2"/>
  <c r="L353" i="2"/>
  <c r="L357" i="2"/>
  <c r="L365" i="2"/>
  <c r="L369" i="2"/>
  <c r="L373" i="2"/>
  <c r="L381" i="2"/>
  <c r="L385" i="2"/>
  <c r="L401" i="2"/>
  <c r="L409" i="2"/>
  <c r="L433" i="2"/>
  <c r="L30" i="2"/>
  <c r="L34" i="2"/>
  <c r="L38" i="2"/>
  <c r="L54" i="2"/>
  <c r="L58" i="2"/>
  <c r="L62" i="2"/>
  <c r="L66" i="2"/>
  <c r="L70" i="2"/>
  <c r="L74" i="2"/>
  <c r="L90" i="2"/>
  <c r="L94" i="2"/>
  <c r="L98" i="2"/>
  <c r="L102" i="2"/>
  <c r="L106" i="2"/>
  <c r="L110" i="2"/>
  <c r="L114" i="2"/>
  <c r="L118" i="2"/>
  <c r="L122" i="2"/>
  <c r="L126" i="2"/>
  <c r="L130" i="2"/>
  <c r="L134" i="2"/>
  <c r="L138" i="2"/>
  <c r="L142" i="2"/>
  <c r="L146" i="2"/>
  <c r="L150" i="2"/>
  <c r="L154" i="2"/>
  <c r="L158" i="2"/>
  <c r="L162" i="2"/>
  <c r="L166" i="2"/>
  <c r="L170" i="2"/>
  <c r="L186" i="2"/>
  <c r="L190" i="2"/>
  <c r="L194" i="2"/>
  <c r="L198" i="2"/>
  <c r="L202" i="2"/>
  <c r="L206" i="2"/>
  <c r="L222" i="2"/>
  <c r="L226" i="2"/>
  <c r="L230" i="2"/>
  <c r="L234" i="2"/>
  <c r="L238" i="2"/>
  <c r="L242" i="2"/>
  <c r="L246" i="2"/>
  <c r="L250" i="2"/>
  <c r="L254" i="2"/>
  <c r="L258" i="2"/>
  <c r="L262" i="2"/>
  <c r="L266" i="2"/>
  <c r="L270" i="2"/>
  <c r="L274" i="2"/>
  <c r="L278" i="2"/>
  <c r="L282" i="2"/>
  <c r="L286" i="2"/>
  <c r="L290" i="2"/>
  <c r="L294" i="2"/>
  <c r="L298" i="2"/>
  <c r="L302" i="2"/>
  <c r="L306" i="2"/>
  <c r="L310" i="2"/>
  <c r="L314" i="2"/>
  <c r="L318" i="2"/>
  <c r="L322" i="2"/>
  <c r="L326" i="2"/>
  <c r="L330" i="2"/>
  <c r="L334" i="2"/>
  <c r="L338" i="2"/>
  <c r="L342" i="2"/>
  <c r="L346" i="2"/>
  <c r="L350" i="2"/>
  <c r="L354" i="2"/>
  <c r="L358" i="2"/>
  <c r="L362" i="2"/>
  <c r="L366" i="2"/>
  <c r="L370" i="2"/>
  <c r="L374" i="2"/>
  <c r="L378" i="2"/>
  <c r="L382" i="2"/>
  <c r="L386" i="2"/>
  <c r="L402" i="2"/>
  <c r="L406" i="2"/>
  <c r="L410" i="2"/>
  <c r="L414" i="2"/>
  <c r="L418" i="2"/>
  <c r="L422" i="2"/>
  <c r="L426" i="2"/>
  <c r="L430" i="2"/>
  <c r="L434" i="2"/>
  <c r="L438" i="2"/>
  <c r="L442" i="2"/>
  <c r="L446" i="2"/>
  <c r="L450" i="2"/>
  <c r="L454" i="2"/>
  <c r="L458" i="2"/>
  <c r="L474" i="2"/>
  <c r="L478" i="2"/>
  <c r="L482" i="2"/>
  <c r="L498" i="2"/>
  <c r="L502" i="2"/>
  <c r="L506" i="2"/>
  <c r="L510" i="2"/>
  <c r="L514" i="2"/>
  <c r="L518" i="2"/>
  <c r="L522" i="2"/>
  <c r="L526" i="2"/>
  <c r="L530" i="2"/>
  <c r="L534" i="2"/>
  <c r="L538" i="2"/>
  <c r="L542" i="2"/>
  <c r="L546" i="2"/>
  <c r="L550" i="2"/>
  <c r="L554" i="2"/>
  <c r="L570" i="2"/>
  <c r="L574" i="2"/>
  <c r="L578" i="2"/>
  <c r="L582" i="2"/>
  <c r="L586" i="2"/>
  <c r="L590" i="2"/>
  <c r="L594" i="2"/>
  <c r="L598" i="2"/>
  <c r="L602" i="2"/>
  <c r="L618" i="2"/>
  <c r="L622" i="2"/>
  <c r="L626" i="2"/>
  <c r="L630" i="2"/>
  <c r="L634" i="2"/>
  <c r="L638" i="2"/>
  <c r="L642" i="2"/>
  <c r="L646" i="2"/>
  <c r="L650" i="2"/>
  <c r="L666" i="2"/>
  <c r="L670" i="2"/>
  <c r="L674" i="2"/>
  <c r="L678" i="2"/>
  <c r="L682" i="2"/>
  <c r="L686" i="2"/>
  <c r="L690" i="2"/>
  <c r="L694" i="2"/>
  <c r="L698" i="2"/>
  <c r="L702" i="2"/>
  <c r="L706" i="2"/>
  <c r="K706" i="2"/>
  <c r="L710" i="2"/>
  <c r="K710" i="2"/>
  <c r="L726" i="2"/>
  <c r="K726" i="2"/>
  <c r="L730" i="2"/>
  <c r="K730" i="2"/>
  <c r="L734" i="2"/>
  <c r="L738" i="2"/>
  <c r="K738" i="2"/>
  <c r="L742" i="2"/>
  <c r="K742" i="2"/>
  <c r="L746" i="2"/>
  <c r="K746" i="2"/>
  <c r="L762" i="2"/>
  <c r="K762" i="2"/>
  <c r="L766" i="2"/>
  <c r="K766" i="2"/>
  <c r="L770" i="2"/>
  <c r="K770" i="2"/>
  <c r="L774" i="2"/>
  <c r="K774" i="2"/>
  <c r="L778" i="2"/>
  <c r="K778" i="2"/>
  <c r="L782" i="2"/>
  <c r="K782" i="2"/>
  <c r="L786" i="2"/>
  <c r="K786" i="2"/>
  <c r="L790" i="2"/>
  <c r="K790" i="2"/>
  <c r="L794" i="2"/>
  <c r="K794" i="2"/>
  <c r="L798" i="2"/>
  <c r="K798" i="2"/>
  <c r="L802" i="2"/>
  <c r="K802" i="2"/>
  <c r="L806" i="2"/>
  <c r="K806" i="2"/>
  <c r="L810" i="2"/>
  <c r="K810" i="2"/>
  <c r="L814" i="2"/>
  <c r="K814" i="2"/>
  <c r="L818" i="2"/>
  <c r="K818" i="2"/>
  <c r="L822" i="2"/>
  <c r="K822" i="2"/>
  <c r="L826" i="2"/>
  <c r="K826" i="2"/>
  <c r="L830" i="2"/>
  <c r="K830" i="2"/>
  <c r="L846" i="2"/>
  <c r="K846" i="2"/>
  <c r="L850" i="2"/>
  <c r="K850" i="2"/>
  <c r="L854" i="2"/>
  <c r="K854" i="2"/>
  <c r="L858" i="2"/>
  <c r="K858" i="2"/>
  <c r="L862" i="2"/>
  <c r="K862" i="2"/>
  <c r="L866" i="2"/>
  <c r="K866" i="2"/>
  <c r="L870" i="2"/>
  <c r="K870" i="2"/>
  <c r="L874" i="2"/>
  <c r="K874" i="2"/>
  <c r="L878" i="2"/>
  <c r="K878" i="2"/>
  <c r="L882" i="2"/>
  <c r="K882" i="2"/>
  <c r="L886" i="2"/>
  <c r="K886" i="2"/>
  <c r="L890" i="2"/>
  <c r="K890" i="2"/>
  <c r="L894" i="2"/>
  <c r="K894" i="2"/>
  <c r="L898" i="2"/>
  <c r="K898" i="2"/>
  <c r="L902" i="2"/>
  <c r="K902" i="2"/>
  <c r="L906" i="2"/>
  <c r="K906" i="2"/>
  <c r="L910" i="2"/>
  <c r="K910" i="2"/>
  <c r="L914" i="2"/>
  <c r="K914" i="2"/>
  <c r="L918" i="2"/>
  <c r="K918" i="2"/>
  <c r="L922" i="2"/>
  <c r="K922" i="2"/>
  <c r="L926" i="2"/>
  <c r="K926" i="2"/>
  <c r="L930" i="2"/>
  <c r="K930" i="2"/>
  <c r="L934" i="2"/>
  <c r="K934" i="2"/>
  <c r="L938" i="2"/>
  <c r="K938" i="2"/>
  <c r="L954" i="2"/>
  <c r="K954" i="2"/>
  <c r="L958" i="2"/>
  <c r="K958" i="2"/>
  <c r="L962" i="2"/>
  <c r="K962" i="2"/>
  <c r="L966" i="2"/>
  <c r="K966" i="2"/>
  <c r="L970" i="2"/>
  <c r="K970" i="2"/>
  <c r="L974" i="2"/>
  <c r="K974" i="2"/>
  <c r="L978" i="2"/>
  <c r="K978" i="2"/>
  <c r="L982" i="2"/>
  <c r="K982" i="2"/>
  <c r="L986" i="2"/>
  <c r="K986" i="2"/>
  <c r="L1002" i="2"/>
  <c r="K1002" i="2"/>
  <c r="L1006" i="2"/>
  <c r="K1006" i="2"/>
  <c r="L1010" i="2"/>
  <c r="K1010" i="2"/>
  <c r="L1014" i="2"/>
  <c r="K1014" i="2"/>
  <c r="L1018" i="2"/>
  <c r="K1018" i="2"/>
  <c r="L1022" i="2"/>
  <c r="K1022" i="2"/>
  <c r="L1038" i="2"/>
  <c r="K1038" i="2"/>
  <c r="L1042" i="2"/>
  <c r="K1042" i="2"/>
  <c r="L1046" i="2"/>
  <c r="K1046" i="2"/>
  <c r="L1050" i="2"/>
  <c r="K1050" i="2"/>
  <c r="L1054" i="2"/>
  <c r="K1054" i="2"/>
  <c r="L1058" i="2"/>
  <c r="K1058" i="2"/>
  <c r="K30" i="2"/>
  <c r="K34" i="2"/>
  <c r="K38" i="2"/>
  <c r="K58" i="2"/>
  <c r="K74" i="2"/>
  <c r="K90" i="2"/>
  <c r="K106" i="2"/>
  <c r="K122" i="2"/>
  <c r="K138" i="2"/>
  <c r="K154" i="2"/>
  <c r="K170" i="2"/>
  <c r="K186" i="2"/>
  <c r="K202" i="2"/>
  <c r="K234" i="2"/>
  <c r="K250" i="2"/>
  <c r="K266" i="2"/>
  <c r="K282" i="2"/>
  <c r="K298" i="2"/>
  <c r="K314" i="2"/>
  <c r="K330" i="2"/>
  <c r="K341" i="2"/>
  <c r="K346" i="2"/>
  <c r="K357" i="2"/>
  <c r="K362" i="2"/>
  <c r="K373" i="2"/>
  <c r="K378" i="2"/>
  <c r="K405" i="2"/>
  <c r="K413" i="2"/>
  <c r="K421" i="2"/>
  <c r="K429" i="2"/>
  <c r="K437" i="2"/>
  <c r="K445" i="2"/>
  <c r="K453" i="2"/>
  <c r="K477" i="2"/>
  <c r="K501" i="2"/>
  <c r="K509" i="2"/>
  <c r="K517" i="2"/>
  <c r="K525" i="2"/>
  <c r="K533" i="2"/>
  <c r="K541" i="2"/>
  <c r="K549" i="2"/>
  <c r="K570" i="2"/>
  <c r="K586" i="2"/>
  <c r="K602" i="2"/>
  <c r="K618" i="2"/>
  <c r="K634" i="2"/>
  <c r="K650" i="2"/>
  <c r="K666" i="2"/>
  <c r="K682" i="2"/>
  <c r="K698" i="2"/>
  <c r="K739" i="2"/>
  <c r="K761" i="2"/>
  <c r="G1049" i="2"/>
  <c r="G1037" i="2"/>
  <c r="G1035" i="2"/>
  <c r="G1034" i="2"/>
  <c r="G998" i="2" s="1"/>
  <c r="G997" i="2"/>
  <c r="G996" i="2"/>
  <c r="G1030" i="2"/>
  <c r="G1029" i="2"/>
  <c r="G1028" i="2"/>
  <c r="G1026" i="2"/>
  <c r="G990" i="2" s="1"/>
  <c r="G1013" i="2"/>
  <c r="G1001" i="2"/>
  <c r="G992" i="2"/>
  <c r="G977" i="2"/>
  <c r="G965" i="2"/>
  <c r="G953" i="2"/>
  <c r="G950" i="2"/>
  <c r="G949" i="2"/>
  <c r="G948" i="2"/>
  <c r="G947" i="2"/>
  <c r="G946" i="2"/>
  <c r="G945" i="2"/>
  <c r="G944" i="2"/>
  <c r="G943" i="2"/>
  <c r="G942" i="2"/>
  <c r="G941" i="2"/>
  <c r="G928" i="2"/>
  <c r="G916" i="2"/>
  <c r="G904" i="2"/>
  <c r="G892" i="2"/>
  <c r="G880" i="2"/>
  <c r="G868" i="2"/>
  <c r="G856" i="2"/>
  <c r="G844" i="2"/>
  <c r="G842" i="2"/>
  <c r="G841" i="2"/>
  <c r="G757" i="2" s="1"/>
  <c r="G840" i="2"/>
  <c r="G839" i="2"/>
  <c r="G755" i="2" s="1"/>
  <c r="G838" i="2"/>
  <c r="G837" i="2"/>
  <c r="G836" i="2"/>
  <c r="G835" i="2"/>
  <c r="G751" i="2" s="1"/>
  <c r="G834" i="2"/>
  <c r="G833" i="2"/>
  <c r="G820" i="2"/>
  <c r="G808" i="2"/>
  <c r="G796" i="2"/>
  <c r="G784" i="2"/>
  <c r="G772" i="2"/>
  <c r="G760" i="2"/>
  <c r="G736" i="2"/>
  <c r="G724" i="2"/>
  <c r="G722" i="2"/>
  <c r="G721" i="2"/>
  <c r="G720" i="2"/>
  <c r="G719" i="2"/>
  <c r="G718" i="2"/>
  <c r="G717" i="2"/>
  <c r="G716" i="2"/>
  <c r="G715" i="2"/>
  <c r="G714" i="2"/>
  <c r="G713" i="2"/>
  <c r="G700" i="2"/>
  <c r="G688" i="2"/>
  <c r="G676" i="2"/>
  <c r="G664" i="2"/>
  <c r="G662" i="2"/>
  <c r="G661" i="2"/>
  <c r="G660" i="2"/>
  <c r="G659" i="2"/>
  <c r="G658" i="2"/>
  <c r="G657" i="2"/>
  <c r="G656" i="2"/>
  <c r="G655" i="2"/>
  <c r="G654" i="2"/>
  <c r="G653" i="2"/>
  <c r="G640" i="2"/>
  <c r="G628" i="2"/>
  <c r="G616" i="2"/>
  <c r="G614" i="2"/>
  <c r="G613" i="2"/>
  <c r="G612" i="2"/>
  <c r="G611" i="2"/>
  <c r="G610" i="2"/>
  <c r="G609" i="2"/>
  <c r="G608" i="2"/>
  <c r="G607" i="2"/>
  <c r="G606" i="2"/>
  <c r="G605" i="2"/>
  <c r="G592" i="2"/>
  <c r="G580" i="2"/>
  <c r="G568" i="2"/>
  <c r="G566" i="2"/>
  <c r="G565" i="2"/>
  <c r="G564" i="2"/>
  <c r="G563" i="2"/>
  <c r="G562" i="2"/>
  <c r="G561" i="2"/>
  <c r="G560" i="2"/>
  <c r="G559" i="2"/>
  <c r="G558" i="2"/>
  <c r="G557" i="2"/>
  <c r="G544" i="2"/>
  <c r="G532" i="2"/>
  <c r="G520" i="2"/>
  <c r="G508" i="2"/>
  <c r="G496" i="2"/>
  <c r="G472" i="2"/>
  <c r="G448" i="2"/>
  <c r="G436" i="2"/>
  <c r="G424" i="2"/>
  <c r="G412" i="2"/>
  <c r="G400" i="2"/>
  <c r="G398" i="2"/>
  <c r="G397" i="2"/>
  <c r="G396" i="2"/>
  <c r="G395" i="2"/>
  <c r="G394" i="2"/>
  <c r="G393" i="2"/>
  <c r="G392" i="2"/>
  <c r="G391" i="2"/>
  <c r="G390" i="2"/>
  <c r="G389" i="2"/>
  <c r="G376" i="2"/>
  <c r="G364" i="2"/>
  <c r="G352" i="2"/>
  <c r="G340" i="2"/>
  <c r="G328" i="2"/>
  <c r="G316" i="2"/>
  <c r="G304" i="2"/>
  <c r="G292" i="2"/>
  <c r="G280" i="2"/>
  <c r="G268" i="2"/>
  <c r="G256" i="2"/>
  <c r="G244" i="2"/>
  <c r="G232" i="2"/>
  <c r="G220" i="2"/>
  <c r="G218" i="2"/>
  <c r="G217" i="2"/>
  <c r="G216" i="2"/>
  <c r="G180" i="2" s="1"/>
  <c r="G215" i="2"/>
  <c r="G179" i="2" s="1"/>
  <c r="G214" i="2"/>
  <c r="G178" i="2" s="1"/>
  <c r="G213" i="2"/>
  <c r="G177" i="2" s="1"/>
  <c r="G212" i="2"/>
  <c r="G176" i="2" s="1"/>
  <c r="G211" i="2"/>
  <c r="G175" i="2" s="1"/>
  <c r="G210" i="2"/>
  <c r="G174" i="2" s="1"/>
  <c r="G209" i="2"/>
  <c r="G173" i="2" s="1"/>
  <c r="G196" i="2"/>
  <c r="G184" i="2"/>
  <c r="G182" i="2"/>
  <c r="G160" i="2"/>
  <c r="G148" i="2"/>
  <c r="G136" i="2"/>
  <c r="G124" i="2"/>
  <c r="G112" i="2"/>
  <c r="G100" i="2"/>
  <c r="G88" i="2"/>
  <c r="G86" i="2"/>
  <c r="G85" i="2"/>
  <c r="G84" i="2"/>
  <c r="G83" i="2"/>
  <c r="G82" i="2"/>
  <c r="G81" i="2"/>
  <c r="G45" i="2" s="1"/>
  <c r="G80" i="2"/>
  <c r="G44" i="2" s="1"/>
  <c r="G79" i="2"/>
  <c r="G43" i="2" s="1"/>
  <c r="G78" i="2"/>
  <c r="G42" i="2" s="1"/>
  <c r="G77" i="2"/>
  <c r="G41" i="2" s="1"/>
  <c r="G64" i="2"/>
  <c r="G52" i="2"/>
  <c r="G50" i="2"/>
  <c r="G49" i="2"/>
  <c r="G48" i="2"/>
  <c r="G47" i="2"/>
  <c r="G46" i="2"/>
  <c r="G28" i="2"/>
  <c r="I28" i="2"/>
  <c r="I27" i="2" s="1"/>
  <c r="H28" i="2"/>
  <c r="I52" i="2"/>
  <c r="I51" i="2" s="1"/>
  <c r="H52" i="2"/>
  <c r="I64" i="2"/>
  <c r="I63" i="2" s="1"/>
  <c r="H64" i="2"/>
  <c r="I86" i="2"/>
  <c r="I50" i="2" s="1"/>
  <c r="I26" i="2" s="1"/>
  <c r="H86" i="2"/>
  <c r="I85" i="2"/>
  <c r="I49" i="2" s="1"/>
  <c r="I25" i="2" s="1"/>
  <c r="H85" i="2"/>
  <c r="I84" i="2"/>
  <c r="I48" i="2" s="1"/>
  <c r="I24" i="2" s="1"/>
  <c r="H84" i="2"/>
  <c r="I83" i="2"/>
  <c r="I47" i="2" s="1"/>
  <c r="I23" i="2" s="1"/>
  <c r="H83" i="2"/>
  <c r="I82" i="2"/>
  <c r="I46" i="2" s="1"/>
  <c r="I22" i="2" s="1"/>
  <c r="H82" i="2"/>
  <c r="I81" i="2"/>
  <c r="I45" i="2" s="1"/>
  <c r="I21" i="2" s="1"/>
  <c r="H81" i="2"/>
  <c r="I80" i="2"/>
  <c r="I44" i="2" s="1"/>
  <c r="I20" i="2" s="1"/>
  <c r="H80" i="2"/>
  <c r="I79" i="2"/>
  <c r="I43" i="2" s="1"/>
  <c r="I19" i="2" s="1"/>
  <c r="H79" i="2"/>
  <c r="I78" i="2"/>
  <c r="I42" i="2" s="1"/>
  <c r="I18" i="2" s="1"/>
  <c r="H78" i="2"/>
  <c r="H77" i="2"/>
  <c r="I88" i="2"/>
  <c r="I87" i="2" s="1"/>
  <c r="H88" i="2"/>
  <c r="I100" i="2"/>
  <c r="I99" i="2" s="1"/>
  <c r="H100" i="2"/>
  <c r="I112" i="2"/>
  <c r="I111" i="2" s="1"/>
  <c r="H112" i="2"/>
  <c r="I124" i="2"/>
  <c r="I123" i="2" s="1"/>
  <c r="H124" i="2"/>
  <c r="I136" i="2"/>
  <c r="I135" i="2" s="1"/>
  <c r="H136" i="2"/>
  <c r="I148" i="2"/>
  <c r="I147" i="2" s="1"/>
  <c r="H148" i="2"/>
  <c r="I160" i="2"/>
  <c r="I159" i="2" s="1"/>
  <c r="H160" i="2"/>
  <c r="I184" i="2"/>
  <c r="I183" i="2" s="1"/>
  <c r="H184" i="2"/>
  <c r="I196" i="2"/>
  <c r="I195" i="2" s="1"/>
  <c r="H196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20" i="2"/>
  <c r="I219" i="2" s="1"/>
  <c r="H220" i="2"/>
  <c r="I232" i="2"/>
  <c r="I231" i="2" s="1"/>
  <c r="H232" i="2"/>
  <c r="I244" i="2"/>
  <c r="I243" i="2" s="1"/>
  <c r="H244" i="2"/>
  <c r="I256" i="2"/>
  <c r="I255" i="2" s="1"/>
  <c r="H256" i="2"/>
  <c r="I268" i="2"/>
  <c r="I267" i="2" s="1"/>
  <c r="H268" i="2"/>
  <c r="I280" i="2"/>
  <c r="I279" i="2" s="1"/>
  <c r="H280" i="2"/>
  <c r="I292" i="2"/>
  <c r="I291" i="2" s="1"/>
  <c r="H292" i="2"/>
  <c r="I304" i="2"/>
  <c r="I303" i="2" s="1"/>
  <c r="H304" i="2"/>
  <c r="I316" i="2"/>
  <c r="I315" i="2" s="1"/>
  <c r="H316" i="2"/>
  <c r="I328" i="2"/>
  <c r="I327" i="2" s="1"/>
  <c r="H328" i="2"/>
  <c r="I340" i="2"/>
  <c r="I339" i="2" s="1"/>
  <c r="H340" i="2"/>
  <c r="I352" i="2"/>
  <c r="I351" i="2" s="1"/>
  <c r="H352" i="2"/>
  <c r="I364" i="2"/>
  <c r="I363" i="2" s="1"/>
  <c r="H364" i="2"/>
  <c r="I376" i="2"/>
  <c r="I375" i="2" s="1"/>
  <c r="H376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400" i="2"/>
  <c r="I399" i="2" s="1"/>
  <c r="H400" i="2"/>
  <c r="I412" i="2"/>
  <c r="I411" i="2" s="1"/>
  <c r="H412" i="2"/>
  <c r="I424" i="2"/>
  <c r="I423" i="2" s="1"/>
  <c r="H424" i="2"/>
  <c r="I436" i="2"/>
  <c r="I435" i="2" s="1"/>
  <c r="H436" i="2"/>
  <c r="I448" i="2"/>
  <c r="I447" i="2" s="1"/>
  <c r="H448" i="2"/>
  <c r="I472" i="2"/>
  <c r="I471" i="2" s="1"/>
  <c r="H472" i="2"/>
  <c r="I496" i="2"/>
  <c r="I495" i="2" s="1"/>
  <c r="H496" i="2"/>
  <c r="I508" i="2"/>
  <c r="I507" i="2" s="1"/>
  <c r="H508" i="2"/>
  <c r="I520" i="2"/>
  <c r="I519" i="2" s="1"/>
  <c r="H520" i="2"/>
  <c r="I532" i="2"/>
  <c r="I531" i="2" s="1"/>
  <c r="H532" i="2"/>
  <c r="I544" i="2"/>
  <c r="I543" i="2" s="1"/>
  <c r="H544" i="2"/>
  <c r="I566" i="2"/>
  <c r="H566" i="2"/>
  <c r="I565" i="2"/>
  <c r="H565" i="2"/>
  <c r="I564" i="2"/>
  <c r="H564" i="2"/>
  <c r="I563" i="2"/>
  <c r="H563" i="2"/>
  <c r="I562" i="2"/>
  <c r="H562" i="2"/>
  <c r="I561" i="2"/>
  <c r="H561" i="2"/>
  <c r="I560" i="2"/>
  <c r="H560" i="2"/>
  <c r="I559" i="2"/>
  <c r="H559" i="2"/>
  <c r="I558" i="2"/>
  <c r="H558" i="2"/>
  <c r="I557" i="2"/>
  <c r="H557" i="2"/>
  <c r="I568" i="2"/>
  <c r="I567" i="2" s="1"/>
  <c r="H568" i="2"/>
  <c r="I580" i="2"/>
  <c r="I579" i="2" s="1"/>
  <c r="H580" i="2"/>
  <c r="I592" i="2"/>
  <c r="I591" i="2" s="1"/>
  <c r="H592" i="2"/>
  <c r="I614" i="2"/>
  <c r="H614" i="2"/>
  <c r="I613" i="2"/>
  <c r="H613" i="2"/>
  <c r="I612" i="2"/>
  <c r="H612" i="2"/>
  <c r="I611" i="2"/>
  <c r="H611" i="2"/>
  <c r="I610" i="2"/>
  <c r="H610" i="2"/>
  <c r="I609" i="2"/>
  <c r="H609" i="2"/>
  <c r="I608" i="2"/>
  <c r="H608" i="2"/>
  <c r="I607" i="2"/>
  <c r="H607" i="2"/>
  <c r="I606" i="2"/>
  <c r="H606" i="2"/>
  <c r="I605" i="2"/>
  <c r="H605" i="2"/>
  <c r="I616" i="2"/>
  <c r="I615" i="2" s="1"/>
  <c r="H616" i="2"/>
  <c r="I628" i="2"/>
  <c r="I627" i="2" s="1"/>
  <c r="H628" i="2"/>
  <c r="I640" i="2"/>
  <c r="I639" i="2" s="1"/>
  <c r="H640" i="2"/>
  <c r="I662" i="2"/>
  <c r="H662" i="2"/>
  <c r="I661" i="2"/>
  <c r="H661" i="2"/>
  <c r="I660" i="2"/>
  <c r="H660" i="2"/>
  <c r="I659" i="2"/>
  <c r="H659" i="2"/>
  <c r="I658" i="2"/>
  <c r="H658" i="2"/>
  <c r="I657" i="2"/>
  <c r="H657" i="2"/>
  <c r="I656" i="2"/>
  <c r="H656" i="2"/>
  <c r="I655" i="2"/>
  <c r="H655" i="2"/>
  <c r="I654" i="2"/>
  <c r="H654" i="2"/>
  <c r="I653" i="2"/>
  <c r="H653" i="2"/>
  <c r="I664" i="2"/>
  <c r="I663" i="2" s="1"/>
  <c r="H664" i="2"/>
  <c r="I676" i="2"/>
  <c r="I675" i="2" s="1"/>
  <c r="H676" i="2"/>
  <c r="I688" i="2"/>
  <c r="I687" i="2" s="1"/>
  <c r="H688" i="2"/>
  <c r="I700" i="2"/>
  <c r="I699" i="2" s="1"/>
  <c r="H700" i="2"/>
  <c r="I722" i="2"/>
  <c r="H722" i="2"/>
  <c r="I721" i="2"/>
  <c r="H721" i="2"/>
  <c r="I720" i="2"/>
  <c r="H720" i="2"/>
  <c r="I719" i="2"/>
  <c r="H719" i="2"/>
  <c r="I718" i="2"/>
  <c r="H718" i="2"/>
  <c r="I717" i="2"/>
  <c r="H717" i="2"/>
  <c r="I716" i="2"/>
  <c r="H716" i="2"/>
  <c r="I715" i="2"/>
  <c r="H715" i="2"/>
  <c r="I714" i="2"/>
  <c r="H714" i="2"/>
  <c r="I713" i="2"/>
  <c r="H713" i="2"/>
  <c r="I724" i="2"/>
  <c r="I723" i="2" s="1"/>
  <c r="H724" i="2"/>
  <c r="I736" i="2"/>
  <c r="I735" i="2" s="1"/>
  <c r="H736" i="2"/>
  <c r="I760" i="2"/>
  <c r="I759" i="2" s="1"/>
  <c r="H760" i="2"/>
  <c r="I772" i="2"/>
  <c r="I771" i="2" s="1"/>
  <c r="H772" i="2"/>
  <c r="I784" i="2"/>
  <c r="I783" i="2" s="1"/>
  <c r="H784" i="2"/>
  <c r="I796" i="2"/>
  <c r="I795" i="2" s="1"/>
  <c r="H796" i="2"/>
  <c r="I808" i="2"/>
  <c r="I807" i="2" s="1"/>
  <c r="H808" i="2"/>
  <c r="I820" i="2"/>
  <c r="I819" i="2" s="1"/>
  <c r="H820" i="2"/>
  <c r="I842" i="2"/>
  <c r="I758" i="2" s="1"/>
  <c r="H842" i="2"/>
  <c r="I841" i="2"/>
  <c r="I757" i="2" s="1"/>
  <c r="H841" i="2"/>
  <c r="I840" i="2"/>
  <c r="I756" i="2" s="1"/>
  <c r="H840" i="2"/>
  <c r="I839" i="2"/>
  <c r="I755" i="2" s="1"/>
  <c r="H839" i="2"/>
  <c r="I838" i="2"/>
  <c r="I754" i="2" s="1"/>
  <c r="H838" i="2"/>
  <c r="I837" i="2"/>
  <c r="I753" i="2" s="1"/>
  <c r="H837" i="2"/>
  <c r="I836" i="2"/>
  <c r="I752" i="2" s="1"/>
  <c r="H836" i="2"/>
  <c r="I835" i="2"/>
  <c r="I751" i="2" s="1"/>
  <c r="H835" i="2"/>
  <c r="I834" i="2"/>
  <c r="I750" i="2" s="1"/>
  <c r="H834" i="2"/>
  <c r="I833" i="2"/>
  <c r="I749" i="2" s="1"/>
  <c r="H833" i="2"/>
  <c r="I844" i="2"/>
  <c r="I843" i="2" s="1"/>
  <c r="H844" i="2"/>
  <c r="I856" i="2"/>
  <c r="I855" i="2" s="1"/>
  <c r="H856" i="2"/>
  <c r="I868" i="2"/>
  <c r="I867" i="2" s="1"/>
  <c r="H868" i="2"/>
  <c r="I880" i="2"/>
  <c r="I879" i="2" s="1"/>
  <c r="H880" i="2"/>
  <c r="I892" i="2"/>
  <c r="I891" i="2" s="1"/>
  <c r="H892" i="2"/>
  <c r="I904" i="2"/>
  <c r="I903" i="2" s="1"/>
  <c r="H904" i="2"/>
  <c r="I916" i="2"/>
  <c r="I915" i="2" s="1"/>
  <c r="H916" i="2"/>
  <c r="I928" i="2"/>
  <c r="I927" i="2" s="1"/>
  <c r="H928" i="2"/>
  <c r="I950" i="2"/>
  <c r="I949" i="2"/>
  <c r="I948" i="2"/>
  <c r="I947" i="2"/>
  <c r="I946" i="2"/>
  <c r="I945" i="2"/>
  <c r="I944" i="2"/>
  <c r="I943" i="2"/>
  <c r="I942" i="2"/>
  <c r="I941" i="2"/>
  <c r="I953" i="2"/>
  <c r="I952" i="2" s="1"/>
  <c r="H953" i="2"/>
  <c r="I965" i="2"/>
  <c r="I964" i="2" s="1"/>
  <c r="I977" i="2"/>
  <c r="I976" i="2" s="1"/>
  <c r="I999" i="2"/>
  <c r="I998" i="2"/>
  <c r="I997" i="2"/>
  <c r="I996" i="2"/>
  <c r="I995" i="2"/>
  <c r="I994" i="2"/>
  <c r="I993" i="2"/>
  <c r="I992" i="2"/>
  <c r="I991" i="2"/>
  <c r="I990" i="2"/>
  <c r="I1001" i="2"/>
  <c r="I1000" i="2" s="1"/>
  <c r="I1013" i="2"/>
  <c r="I1012" i="2" s="1"/>
  <c r="I1025" i="2"/>
  <c r="I1024" i="2" s="1"/>
  <c r="I1037" i="2"/>
  <c r="I1036" i="2" s="1"/>
  <c r="I1049" i="2"/>
  <c r="I1048" i="2" s="1"/>
  <c r="H977" i="2"/>
  <c r="H1013" i="2"/>
  <c r="H1035" i="2"/>
  <c r="H1034" i="2"/>
  <c r="H1033" i="2"/>
  <c r="H1032" i="2"/>
  <c r="H1031" i="2"/>
  <c r="H1030" i="2"/>
  <c r="H1029" i="2"/>
  <c r="H1028" i="2"/>
  <c r="H1027" i="2"/>
  <c r="H1026" i="2"/>
  <c r="H1037" i="2"/>
  <c r="H950" i="2"/>
  <c r="H949" i="2"/>
  <c r="H948" i="2"/>
  <c r="H947" i="2"/>
  <c r="H946" i="2"/>
  <c r="H945" i="2"/>
  <c r="H944" i="2"/>
  <c r="H943" i="2"/>
  <c r="H942" i="2"/>
  <c r="H941" i="2"/>
  <c r="H965" i="2"/>
  <c r="H1001" i="2"/>
  <c r="H1049" i="2"/>
  <c r="G181" i="2" l="1"/>
  <c r="G491" i="2"/>
  <c r="J948" i="2"/>
  <c r="L948" i="2" s="1"/>
  <c r="J944" i="2"/>
  <c r="L944" i="2" s="1"/>
  <c r="G492" i="2"/>
  <c r="J943" i="2"/>
  <c r="L943" i="2" s="1"/>
  <c r="J947" i="2"/>
  <c r="L947" i="2" s="1"/>
  <c r="G487" i="2"/>
  <c r="G463" i="2" s="1"/>
  <c r="H994" i="2"/>
  <c r="J994" i="2" s="1"/>
  <c r="J1030" i="2"/>
  <c r="L1030" i="2" s="1"/>
  <c r="G17" i="2"/>
  <c r="G25" i="2"/>
  <c r="G111" i="2"/>
  <c r="G159" i="2"/>
  <c r="G195" i="2"/>
  <c r="G231" i="2"/>
  <c r="G279" i="2"/>
  <c r="G327" i="2"/>
  <c r="G375" i="2"/>
  <c r="G411" i="2"/>
  <c r="G471" i="2"/>
  <c r="G1025" i="2"/>
  <c r="G999" i="2"/>
  <c r="J941" i="2"/>
  <c r="L941" i="2" s="1"/>
  <c r="J945" i="2"/>
  <c r="L945" i="2" s="1"/>
  <c r="J949" i="2"/>
  <c r="L949" i="2" s="1"/>
  <c r="H991" i="2"/>
  <c r="J991" i="2" s="1"/>
  <c r="J1027" i="2"/>
  <c r="L1027" i="2" s="1"/>
  <c r="H995" i="2"/>
  <c r="J995" i="2" s="1"/>
  <c r="J1031" i="2"/>
  <c r="L1031" i="2" s="1"/>
  <c r="H999" i="2"/>
  <c r="J999" i="2" s="1"/>
  <c r="J1035" i="2"/>
  <c r="L1035" i="2" s="1"/>
  <c r="G519" i="2"/>
  <c r="G494" i="2"/>
  <c r="G639" i="2"/>
  <c r="G675" i="2"/>
  <c r="G832" i="2"/>
  <c r="G749" i="2"/>
  <c r="G753" i="2"/>
  <c r="G867" i="2"/>
  <c r="G915" i="2"/>
  <c r="K943" i="2"/>
  <c r="K947" i="2"/>
  <c r="G952" i="2"/>
  <c r="H964" i="2"/>
  <c r="J964" i="2" s="1"/>
  <c r="J965" i="2"/>
  <c r="L965" i="2" s="1"/>
  <c r="H998" i="2"/>
  <c r="J998" i="2" s="1"/>
  <c r="L998" i="2" s="1"/>
  <c r="J1034" i="2"/>
  <c r="L1034" i="2" s="1"/>
  <c r="J950" i="2"/>
  <c r="L950" i="2" s="1"/>
  <c r="H1012" i="2"/>
  <c r="J1012" i="2" s="1"/>
  <c r="J1013" i="2"/>
  <c r="L1013" i="2" s="1"/>
  <c r="G795" i="2"/>
  <c r="H1048" i="2"/>
  <c r="J1048" i="2" s="1"/>
  <c r="J1049" i="2"/>
  <c r="J942" i="2"/>
  <c r="L942" i="2" s="1"/>
  <c r="J946" i="2"/>
  <c r="L946" i="2" s="1"/>
  <c r="H992" i="2"/>
  <c r="J992" i="2" s="1"/>
  <c r="L992" i="2" s="1"/>
  <c r="J1028" i="2"/>
  <c r="L1028" i="2" s="1"/>
  <c r="H996" i="2"/>
  <c r="J996" i="2" s="1"/>
  <c r="L996" i="2" s="1"/>
  <c r="J1032" i="2"/>
  <c r="L1032" i="2" s="1"/>
  <c r="H1000" i="2"/>
  <c r="J1000" i="2" s="1"/>
  <c r="J1001" i="2"/>
  <c r="L1001" i="2" s="1"/>
  <c r="H1036" i="2"/>
  <c r="J1036" i="2" s="1"/>
  <c r="J1037" i="2"/>
  <c r="L1037" i="2" s="1"/>
  <c r="H993" i="2"/>
  <c r="J993" i="2" s="1"/>
  <c r="J1029" i="2"/>
  <c r="L1029" i="2" s="1"/>
  <c r="H997" i="2"/>
  <c r="J997" i="2" s="1"/>
  <c r="L997" i="2" s="1"/>
  <c r="J1033" i="2"/>
  <c r="L1033" i="2" s="1"/>
  <c r="H976" i="2"/>
  <c r="J976" i="2" s="1"/>
  <c r="J977" i="2"/>
  <c r="L977" i="2" s="1"/>
  <c r="H915" i="2"/>
  <c r="J915" i="2" s="1"/>
  <c r="J916" i="2"/>
  <c r="L916" i="2" s="1"/>
  <c r="H891" i="2"/>
  <c r="J891" i="2" s="1"/>
  <c r="J892" i="2"/>
  <c r="L892" i="2" s="1"/>
  <c r="H867" i="2"/>
  <c r="J867" i="2" s="1"/>
  <c r="J868" i="2"/>
  <c r="L868" i="2" s="1"/>
  <c r="H843" i="2"/>
  <c r="J843" i="2" s="1"/>
  <c r="J844" i="2"/>
  <c r="L844" i="2" s="1"/>
  <c r="H750" i="2"/>
  <c r="J750" i="2" s="1"/>
  <c r="J834" i="2"/>
  <c r="L834" i="2" s="1"/>
  <c r="H752" i="2"/>
  <c r="J752" i="2" s="1"/>
  <c r="J836" i="2"/>
  <c r="L836" i="2" s="1"/>
  <c r="H754" i="2"/>
  <c r="J754" i="2" s="1"/>
  <c r="J838" i="2"/>
  <c r="L838" i="2" s="1"/>
  <c r="H756" i="2"/>
  <c r="J756" i="2" s="1"/>
  <c r="J840" i="2"/>
  <c r="L840" i="2" s="1"/>
  <c r="H758" i="2"/>
  <c r="J758" i="2" s="1"/>
  <c r="J842" i="2"/>
  <c r="L842" i="2" s="1"/>
  <c r="H807" i="2"/>
  <c r="J807" i="2" s="1"/>
  <c r="J808" i="2"/>
  <c r="L808" i="2" s="1"/>
  <c r="H783" i="2"/>
  <c r="J783" i="2" s="1"/>
  <c r="J784" i="2"/>
  <c r="L784" i="2" s="1"/>
  <c r="H759" i="2"/>
  <c r="J759" i="2" s="1"/>
  <c r="J760" i="2"/>
  <c r="L760" i="2" s="1"/>
  <c r="H723" i="2"/>
  <c r="J723" i="2" s="1"/>
  <c r="J724" i="2"/>
  <c r="L724" i="2" s="1"/>
  <c r="J714" i="2"/>
  <c r="L714" i="2" s="1"/>
  <c r="J716" i="2"/>
  <c r="L716" i="2" s="1"/>
  <c r="J718" i="2"/>
  <c r="L718" i="2" s="1"/>
  <c r="J720" i="2"/>
  <c r="L720" i="2" s="1"/>
  <c r="J722" i="2"/>
  <c r="L722" i="2" s="1"/>
  <c r="H687" i="2"/>
  <c r="J687" i="2" s="1"/>
  <c r="J688" i="2"/>
  <c r="L688" i="2" s="1"/>
  <c r="H663" i="2"/>
  <c r="J663" i="2" s="1"/>
  <c r="J664" i="2"/>
  <c r="L664" i="2" s="1"/>
  <c r="J654" i="2"/>
  <c r="L654" i="2" s="1"/>
  <c r="J656" i="2"/>
  <c r="L656" i="2" s="1"/>
  <c r="J658" i="2"/>
  <c r="L658" i="2" s="1"/>
  <c r="J660" i="2"/>
  <c r="L660" i="2" s="1"/>
  <c r="J662" i="2"/>
  <c r="L662" i="2" s="1"/>
  <c r="H627" i="2"/>
  <c r="J627" i="2" s="1"/>
  <c r="J628" i="2"/>
  <c r="L628" i="2" s="1"/>
  <c r="J605" i="2"/>
  <c r="L605" i="2" s="1"/>
  <c r="J607" i="2"/>
  <c r="L607" i="2" s="1"/>
  <c r="J609" i="2"/>
  <c r="L609" i="2" s="1"/>
  <c r="J611" i="2"/>
  <c r="L611" i="2" s="1"/>
  <c r="J613" i="2"/>
  <c r="L613" i="2" s="1"/>
  <c r="H591" i="2"/>
  <c r="J591" i="2" s="1"/>
  <c r="J592" i="2"/>
  <c r="L592" i="2" s="1"/>
  <c r="H567" i="2"/>
  <c r="J567" i="2" s="1"/>
  <c r="J568" i="2"/>
  <c r="L568" i="2" s="1"/>
  <c r="J558" i="2"/>
  <c r="L558" i="2" s="1"/>
  <c r="J560" i="2"/>
  <c r="L560" i="2" s="1"/>
  <c r="J562" i="2"/>
  <c r="L562" i="2" s="1"/>
  <c r="J564" i="2"/>
  <c r="L564" i="2" s="1"/>
  <c r="J566" i="2"/>
  <c r="L566" i="2" s="1"/>
  <c r="H531" i="2"/>
  <c r="J531" i="2" s="1"/>
  <c r="J532" i="2"/>
  <c r="L532" i="2" s="1"/>
  <c r="H507" i="2"/>
  <c r="J507" i="2" s="1"/>
  <c r="J508" i="2"/>
  <c r="L508" i="2" s="1"/>
  <c r="H471" i="2"/>
  <c r="J471" i="2" s="1"/>
  <c r="J472" i="2"/>
  <c r="L472" i="2" s="1"/>
  <c r="H435" i="2"/>
  <c r="J435" i="2" s="1"/>
  <c r="J436" i="2"/>
  <c r="L436" i="2" s="1"/>
  <c r="H411" i="2"/>
  <c r="J411" i="2" s="1"/>
  <c r="J412" i="2"/>
  <c r="L412" i="2" s="1"/>
  <c r="J389" i="2"/>
  <c r="L389" i="2" s="1"/>
  <c r="J391" i="2"/>
  <c r="L391" i="2" s="1"/>
  <c r="J393" i="2"/>
  <c r="L393" i="2" s="1"/>
  <c r="J395" i="2"/>
  <c r="L395" i="2" s="1"/>
  <c r="J397" i="2"/>
  <c r="L397" i="2" s="1"/>
  <c r="H375" i="2"/>
  <c r="J375" i="2" s="1"/>
  <c r="J376" i="2"/>
  <c r="L376" i="2" s="1"/>
  <c r="H351" i="2"/>
  <c r="J351" i="2" s="1"/>
  <c r="J352" i="2"/>
  <c r="L352" i="2" s="1"/>
  <c r="H327" i="2"/>
  <c r="J327" i="2" s="1"/>
  <c r="L327" i="2" s="1"/>
  <c r="J328" i="2"/>
  <c r="L328" i="2" s="1"/>
  <c r="H303" i="2"/>
  <c r="J303" i="2" s="1"/>
  <c r="J304" i="2"/>
  <c r="L304" i="2" s="1"/>
  <c r="H279" i="2"/>
  <c r="J279" i="2" s="1"/>
  <c r="J280" i="2"/>
  <c r="L280" i="2" s="1"/>
  <c r="H255" i="2"/>
  <c r="J255" i="2" s="1"/>
  <c r="J256" i="2"/>
  <c r="L256" i="2" s="1"/>
  <c r="H231" i="2"/>
  <c r="J231" i="2" s="1"/>
  <c r="J232" i="2"/>
  <c r="L232" i="2" s="1"/>
  <c r="J209" i="2"/>
  <c r="L209" i="2" s="1"/>
  <c r="H990" i="2"/>
  <c r="J990" i="2" s="1"/>
  <c r="L990" i="2" s="1"/>
  <c r="J1026" i="2"/>
  <c r="L1026" i="2" s="1"/>
  <c r="G21" i="2"/>
  <c r="G995" i="2"/>
  <c r="K1031" i="2"/>
  <c r="J211" i="2"/>
  <c r="L211" i="2" s="1"/>
  <c r="J213" i="2"/>
  <c r="L213" i="2" s="1"/>
  <c r="J215" i="2"/>
  <c r="L215" i="2" s="1"/>
  <c r="J217" i="2"/>
  <c r="L217" i="2" s="1"/>
  <c r="H195" i="2"/>
  <c r="J195" i="2" s="1"/>
  <c r="J196" i="2"/>
  <c r="L196" i="2" s="1"/>
  <c r="H159" i="2"/>
  <c r="J159" i="2" s="1"/>
  <c r="L159" i="2" s="1"/>
  <c r="J160" i="2"/>
  <c r="L160" i="2" s="1"/>
  <c r="H135" i="2"/>
  <c r="J135" i="2" s="1"/>
  <c r="J136" i="2"/>
  <c r="L136" i="2" s="1"/>
  <c r="H111" i="2"/>
  <c r="J111" i="2" s="1"/>
  <c r="J112" i="2"/>
  <c r="L112" i="2" s="1"/>
  <c r="H87" i="2"/>
  <c r="J87" i="2" s="1"/>
  <c r="J88" i="2"/>
  <c r="L88" i="2" s="1"/>
  <c r="H42" i="2"/>
  <c r="J78" i="2"/>
  <c r="L78" i="2" s="1"/>
  <c r="H44" i="2"/>
  <c r="J80" i="2"/>
  <c r="L80" i="2" s="1"/>
  <c r="H46" i="2"/>
  <c r="J82" i="2"/>
  <c r="L82" i="2" s="1"/>
  <c r="H48" i="2"/>
  <c r="J84" i="2"/>
  <c r="L84" i="2" s="1"/>
  <c r="H50" i="2"/>
  <c r="J86" i="2"/>
  <c r="L86" i="2" s="1"/>
  <c r="H51" i="2"/>
  <c r="J51" i="2" s="1"/>
  <c r="J52" i="2"/>
  <c r="L52" i="2" s="1"/>
  <c r="G27" i="2"/>
  <c r="G20" i="2"/>
  <c r="G24" i="2"/>
  <c r="G63" i="2"/>
  <c r="G99" i="2"/>
  <c r="G147" i="2"/>
  <c r="G183" i="2"/>
  <c r="G219" i="2"/>
  <c r="G267" i="2"/>
  <c r="G315" i="2"/>
  <c r="G363" i="2"/>
  <c r="G399" i="2"/>
  <c r="G447" i="2"/>
  <c r="G467" i="2"/>
  <c r="G507" i="2"/>
  <c r="G485" i="2"/>
  <c r="G489" i="2"/>
  <c r="G493" i="2"/>
  <c r="G591" i="2"/>
  <c r="G627" i="2"/>
  <c r="G663" i="2"/>
  <c r="G783" i="2"/>
  <c r="K836" i="2"/>
  <c r="G756" i="2"/>
  <c r="G468" i="2" s="1"/>
  <c r="K840" i="2"/>
  <c r="G855" i="2"/>
  <c r="G903" i="2"/>
  <c r="K997" i="2"/>
  <c r="K1030" i="2"/>
  <c r="H952" i="2"/>
  <c r="J952" i="2" s="1"/>
  <c r="J953" i="2"/>
  <c r="L953" i="2" s="1"/>
  <c r="H927" i="2"/>
  <c r="J927" i="2" s="1"/>
  <c r="J928" i="2"/>
  <c r="L928" i="2" s="1"/>
  <c r="H903" i="2"/>
  <c r="J903" i="2" s="1"/>
  <c r="J904" i="2"/>
  <c r="L904" i="2" s="1"/>
  <c r="H879" i="2"/>
  <c r="J879" i="2" s="1"/>
  <c r="J880" i="2"/>
  <c r="L880" i="2" s="1"/>
  <c r="H855" i="2"/>
  <c r="J855" i="2" s="1"/>
  <c r="J856" i="2"/>
  <c r="L856" i="2" s="1"/>
  <c r="H749" i="2"/>
  <c r="J749" i="2" s="1"/>
  <c r="L749" i="2" s="1"/>
  <c r="J833" i="2"/>
  <c r="L833" i="2" s="1"/>
  <c r="H751" i="2"/>
  <c r="J751" i="2" s="1"/>
  <c r="L751" i="2" s="1"/>
  <c r="J835" i="2"/>
  <c r="L835" i="2" s="1"/>
  <c r="H753" i="2"/>
  <c r="J753" i="2" s="1"/>
  <c r="L753" i="2" s="1"/>
  <c r="J837" i="2"/>
  <c r="L837" i="2" s="1"/>
  <c r="H755" i="2"/>
  <c r="J755" i="2" s="1"/>
  <c r="L755" i="2" s="1"/>
  <c r="J839" i="2"/>
  <c r="L839" i="2" s="1"/>
  <c r="H757" i="2"/>
  <c r="J757" i="2" s="1"/>
  <c r="L757" i="2" s="1"/>
  <c r="J841" i="2"/>
  <c r="L841" i="2" s="1"/>
  <c r="H819" i="2"/>
  <c r="J819" i="2" s="1"/>
  <c r="J820" i="2"/>
  <c r="L820" i="2" s="1"/>
  <c r="H795" i="2"/>
  <c r="J795" i="2" s="1"/>
  <c r="J796" i="2"/>
  <c r="L796" i="2" s="1"/>
  <c r="H771" i="2"/>
  <c r="J771" i="2" s="1"/>
  <c r="J772" i="2"/>
  <c r="L772" i="2" s="1"/>
  <c r="H735" i="2"/>
  <c r="J735" i="2" s="1"/>
  <c r="J736" i="2"/>
  <c r="L736" i="2" s="1"/>
  <c r="J713" i="2"/>
  <c r="L713" i="2" s="1"/>
  <c r="J715" i="2"/>
  <c r="L715" i="2" s="1"/>
  <c r="J717" i="2"/>
  <c r="L717" i="2" s="1"/>
  <c r="J719" i="2"/>
  <c r="L719" i="2" s="1"/>
  <c r="J721" i="2"/>
  <c r="L721" i="2" s="1"/>
  <c r="H699" i="2"/>
  <c r="J699" i="2" s="1"/>
  <c r="J700" i="2"/>
  <c r="L700" i="2" s="1"/>
  <c r="H675" i="2"/>
  <c r="J675" i="2" s="1"/>
  <c r="J676" i="2"/>
  <c r="L676" i="2" s="1"/>
  <c r="J653" i="2"/>
  <c r="L653" i="2" s="1"/>
  <c r="J655" i="2"/>
  <c r="L655" i="2" s="1"/>
  <c r="J657" i="2"/>
  <c r="L657" i="2" s="1"/>
  <c r="J659" i="2"/>
  <c r="L659" i="2" s="1"/>
  <c r="J661" i="2"/>
  <c r="L661" i="2" s="1"/>
  <c r="H639" i="2"/>
  <c r="J639" i="2" s="1"/>
  <c r="L639" i="2" s="1"/>
  <c r="J640" i="2"/>
  <c r="L640" i="2" s="1"/>
  <c r="H615" i="2"/>
  <c r="J615" i="2" s="1"/>
  <c r="J616" i="2"/>
  <c r="L616" i="2" s="1"/>
  <c r="J606" i="2"/>
  <c r="L606" i="2" s="1"/>
  <c r="J608" i="2"/>
  <c r="L608" i="2" s="1"/>
  <c r="J610" i="2"/>
  <c r="L610" i="2" s="1"/>
  <c r="J612" i="2"/>
  <c r="L612" i="2" s="1"/>
  <c r="J614" i="2"/>
  <c r="L614" i="2" s="1"/>
  <c r="H579" i="2"/>
  <c r="J579" i="2" s="1"/>
  <c r="J580" i="2"/>
  <c r="L580" i="2" s="1"/>
  <c r="J557" i="2"/>
  <c r="L557" i="2" s="1"/>
  <c r="J559" i="2"/>
  <c r="L559" i="2" s="1"/>
  <c r="J561" i="2"/>
  <c r="L561" i="2" s="1"/>
  <c r="J563" i="2"/>
  <c r="L563" i="2" s="1"/>
  <c r="J565" i="2"/>
  <c r="L565" i="2" s="1"/>
  <c r="H543" i="2"/>
  <c r="J543" i="2" s="1"/>
  <c r="J544" i="2"/>
  <c r="L544" i="2" s="1"/>
  <c r="H519" i="2"/>
  <c r="J519" i="2" s="1"/>
  <c r="J520" i="2"/>
  <c r="L520" i="2" s="1"/>
  <c r="H495" i="2"/>
  <c r="J495" i="2" s="1"/>
  <c r="J496" i="2"/>
  <c r="L496" i="2" s="1"/>
  <c r="H447" i="2"/>
  <c r="J447" i="2" s="1"/>
  <c r="J448" i="2"/>
  <c r="L448" i="2" s="1"/>
  <c r="H423" i="2"/>
  <c r="J423" i="2" s="1"/>
  <c r="J424" i="2"/>
  <c r="L424" i="2" s="1"/>
  <c r="H399" i="2"/>
  <c r="J400" i="2"/>
  <c r="L400" i="2" s="1"/>
  <c r="J390" i="2"/>
  <c r="L390" i="2" s="1"/>
  <c r="J392" i="2"/>
  <c r="L392" i="2" s="1"/>
  <c r="J394" i="2"/>
  <c r="L394" i="2" s="1"/>
  <c r="J396" i="2"/>
  <c r="L396" i="2" s="1"/>
  <c r="J398" i="2"/>
  <c r="L398" i="2" s="1"/>
  <c r="H363" i="2"/>
  <c r="J363" i="2" s="1"/>
  <c r="J364" i="2"/>
  <c r="L364" i="2" s="1"/>
  <c r="H339" i="2"/>
  <c r="J339" i="2" s="1"/>
  <c r="J340" i="2"/>
  <c r="L340" i="2" s="1"/>
  <c r="H315" i="2"/>
  <c r="J315" i="2" s="1"/>
  <c r="J316" i="2"/>
  <c r="L316" i="2" s="1"/>
  <c r="H291" i="2"/>
  <c r="J291" i="2" s="1"/>
  <c r="J292" i="2"/>
  <c r="L292" i="2" s="1"/>
  <c r="H267" i="2"/>
  <c r="J267" i="2" s="1"/>
  <c r="J268" i="2"/>
  <c r="L268" i="2" s="1"/>
  <c r="H243" i="2"/>
  <c r="J243" i="2" s="1"/>
  <c r="J244" i="2"/>
  <c r="L244" i="2" s="1"/>
  <c r="H219" i="2"/>
  <c r="J219" i="2" s="1"/>
  <c r="J220" i="2"/>
  <c r="L220" i="2" s="1"/>
  <c r="J210" i="2"/>
  <c r="L210" i="2" s="1"/>
  <c r="J212" i="2"/>
  <c r="L212" i="2" s="1"/>
  <c r="J214" i="2"/>
  <c r="L214" i="2" s="1"/>
  <c r="J216" i="2"/>
  <c r="L216" i="2" s="1"/>
  <c r="J218" i="2"/>
  <c r="L218" i="2" s="1"/>
  <c r="H183" i="2"/>
  <c r="J183" i="2" s="1"/>
  <c r="J184" i="2"/>
  <c r="L184" i="2" s="1"/>
  <c r="H147" i="2"/>
  <c r="J147" i="2" s="1"/>
  <c r="J148" i="2"/>
  <c r="L148" i="2" s="1"/>
  <c r="H123" i="2"/>
  <c r="J123" i="2" s="1"/>
  <c r="J124" i="2"/>
  <c r="L124" i="2" s="1"/>
  <c r="H99" i="2"/>
  <c r="J99" i="2" s="1"/>
  <c r="J100" i="2"/>
  <c r="L100" i="2" s="1"/>
  <c r="J77" i="2"/>
  <c r="L77" i="2" s="1"/>
  <c r="H43" i="2"/>
  <c r="J79" i="2"/>
  <c r="L79" i="2" s="1"/>
  <c r="H45" i="2"/>
  <c r="J81" i="2"/>
  <c r="L81" i="2" s="1"/>
  <c r="H47" i="2"/>
  <c r="J83" i="2"/>
  <c r="L83" i="2" s="1"/>
  <c r="H49" i="2"/>
  <c r="J85" i="2"/>
  <c r="L85" i="2" s="1"/>
  <c r="H63" i="2"/>
  <c r="J63" i="2" s="1"/>
  <c r="J64" i="2"/>
  <c r="L64" i="2" s="1"/>
  <c r="H27" i="2"/>
  <c r="J27" i="2" s="1"/>
  <c r="J28" i="2"/>
  <c r="L28" i="2" s="1"/>
  <c r="G18" i="2"/>
  <c r="G22" i="2"/>
  <c r="G26" i="2"/>
  <c r="K86" i="2"/>
  <c r="G123" i="2"/>
  <c r="G243" i="2"/>
  <c r="G291" i="2"/>
  <c r="G339" i="2"/>
  <c r="K397" i="2"/>
  <c r="G423" i="2"/>
  <c r="G531" i="2"/>
  <c r="G567" i="2"/>
  <c r="G687" i="2"/>
  <c r="G723" i="2"/>
  <c r="G752" i="2"/>
  <c r="G759" i="2"/>
  <c r="K760" i="2"/>
  <c r="G807" i="2"/>
  <c r="K808" i="2"/>
  <c r="G750" i="2"/>
  <c r="G754" i="2"/>
  <c r="G758" i="2"/>
  <c r="G470" i="2" s="1"/>
  <c r="G879" i="2"/>
  <c r="G927" i="2"/>
  <c r="G964" i="2"/>
  <c r="K965" i="2"/>
  <c r="G994" i="2"/>
  <c r="G1000" i="2"/>
  <c r="K1001" i="2"/>
  <c r="K1028" i="2"/>
  <c r="G1036" i="2"/>
  <c r="G19" i="2"/>
  <c r="G23" i="2"/>
  <c r="G51" i="2"/>
  <c r="G87" i="2"/>
  <c r="G135" i="2"/>
  <c r="G255" i="2"/>
  <c r="G303" i="2"/>
  <c r="K304" i="2"/>
  <c r="G351" i="2"/>
  <c r="G435" i="2"/>
  <c r="K436" i="2"/>
  <c r="G488" i="2"/>
  <c r="G495" i="2"/>
  <c r="G543" i="2"/>
  <c r="G579" i="2"/>
  <c r="K607" i="2"/>
  <c r="G615" i="2"/>
  <c r="K654" i="2"/>
  <c r="K662" i="2"/>
  <c r="G699" i="2"/>
  <c r="K716" i="2"/>
  <c r="G735" i="2"/>
  <c r="G771" i="2"/>
  <c r="G819" i="2"/>
  <c r="K835" i="2"/>
  <c r="K839" i="2"/>
  <c r="G843" i="2"/>
  <c r="K844" i="2"/>
  <c r="G891" i="2"/>
  <c r="K892" i="2"/>
  <c r="K949" i="2"/>
  <c r="G976" i="2"/>
  <c r="K977" i="2"/>
  <c r="G1012" i="2"/>
  <c r="G993" i="2"/>
  <c r="K1029" i="2"/>
  <c r="G1048" i="2"/>
  <c r="K1049" i="2"/>
  <c r="L1049" i="2"/>
  <c r="G490" i="2"/>
  <c r="G604" i="2"/>
  <c r="G991" i="2"/>
  <c r="G388" i="2"/>
  <c r="G172" i="2"/>
  <c r="G208" i="2"/>
  <c r="G652" i="2"/>
  <c r="G940" i="2"/>
  <c r="G486" i="2"/>
  <c r="G40" i="2"/>
  <c r="G76" i="2"/>
  <c r="G556" i="2"/>
  <c r="H208" i="2"/>
  <c r="I76" i="2"/>
  <c r="I75" i="2" s="1"/>
  <c r="G712" i="2"/>
  <c r="H388" i="2"/>
  <c r="H177" i="2"/>
  <c r="H181" i="2"/>
  <c r="I388" i="2"/>
  <c r="I387" i="2" s="1"/>
  <c r="I175" i="2"/>
  <c r="I177" i="2"/>
  <c r="I179" i="2"/>
  <c r="I181" i="2"/>
  <c r="H175" i="2"/>
  <c r="H179" i="2"/>
  <c r="I652" i="2"/>
  <c r="I651" i="2" s="1"/>
  <c r="H487" i="2"/>
  <c r="H489" i="2"/>
  <c r="H491" i="2"/>
  <c r="H493" i="2"/>
  <c r="I174" i="2"/>
  <c r="I176" i="2"/>
  <c r="I178" i="2"/>
  <c r="I180" i="2"/>
  <c r="I182" i="2"/>
  <c r="H488" i="2"/>
  <c r="H490" i="2"/>
  <c r="H492" i="2"/>
  <c r="H494" i="2"/>
  <c r="I832" i="2"/>
  <c r="I831" i="2" s="1"/>
  <c r="I486" i="2"/>
  <c r="I462" i="2" s="1"/>
  <c r="I488" i="2"/>
  <c r="I464" i="2" s="1"/>
  <c r="I490" i="2"/>
  <c r="I466" i="2" s="1"/>
  <c r="I492" i="2"/>
  <c r="I468" i="2" s="1"/>
  <c r="I494" i="2"/>
  <c r="I470" i="2" s="1"/>
  <c r="H174" i="2"/>
  <c r="H176" i="2"/>
  <c r="H178" i="2"/>
  <c r="H180" i="2"/>
  <c r="H182" i="2"/>
  <c r="H76" i="2"/>
  <c r="H712" i="2"/>
  <c r="H486" i="2"/>
  <c r="I748" i="2"/>
  <c r="I747" i="2" s="1"/>
  <c r="I487" i="2"/>
  <c r="I463" i="2" s="1"/>
  <c r="I489" i="2"/>
  <c r="I465" i="2" s="1"/>
  <c r="I491" i="2"/>
  <c r="I467" i="2" s="1"/>
  <c r="I493" i="2"/>
  <c r="I469" i="2" s="1"/>
  <c r="H173" i="2"/>
  <c r="I989" i="2"/>
  <c r="I988" i="2" s="1"/>
  <c r="I940" i="2"/>
  <c r="I939" i="2" s="1"/>
  <c r="I712" i="2"/>
  <c r="I711" i="2" s="1"/>
  <c r="H604" i="2"/>
  <c r="H556" i="2"/>
  <c r="H485" i="2"/>
  <c r="I208" i="2"/>
  <c r="I207" i="2" s="1"/>
  <c r="H41" i="2"/>
  <c r="H1025" i="2"/>
  <c r="I173" i="2"/>
  <c r="H652" i="2"/>
  <c r="I604" i="2"/>
  <c r="I603" i="2" s="1"/>
  <c r="I556" i="2"/>
  <c r="I555" i="2" s="1"/>
  <c r="I485" i="2"/>
  <c r="I41" i="2"/>
  <c r="H832" i="2"/>
  <c r="H940" i="2"/>
  <c r="K78" i="2" l="1"/>
  <c r="K996" i="2"/>
  <c r="K948" i="2"/>
  <c r="K213" i="2"/>
  <c r="K944" i="2"/>
  <c r="K391" i="2"/>
  <c r="K720" i="2"/>
  <c r="K942" i="2"/>
  <c r="L111" i="2"/>
  <c r="J399" i="2"/>
  <c r="K560" i="2"/>
  <c r="K393" i="2"/>
  <c r="K217" i="2"/>
  <c r="K82" i="2"/>
  <c r="L195" i="2"/>
  <c r="L375" i="2"/>
  <c r="L675" i="2"/>
  <c r="K1034" i="2"/>
  <c r="K941" i="2"/>
  <c r="K1033" i="2"/>
  <c r="K1037" i="2"/>
  <c r="K688" i="2"/>
  <c r="K724" i="2"/>
  <c r="K946" i="2"/>
  <c r="K1013" i="2"/>
  <c r="L183" i="2"/>
  <c r="K508" i="2"/>
  <c r="K218" i="2"/>
  <c r="K715" i="2"/>
  <c r="K772" i="2"/>
  <c r="L147" i="2"/>
  <c r="K736" i="2"/>
  <c r="K1032" i="2"/>
  <c r="K611" i="2"/>
  <c r="K88" i="2"/>
  <c r="G7" i="2"/>
  <c r="K838" i="2"/>
  <c r="K532" i="2"/>
  <c r="K990" i="2"/>
  <c r="K784" i="2"/>
  <c r="K616" i="2"/>
  <c r="K136" i="2"/>
  <c r="K842" i="2"/>
  <c r="K834" i="2"/>
  <c r="K653" i="2"/>
  <c r="K209" i="2"/>
  <c r="L795" i="2"/>
  <c r="K610" i="2"/>
  <c r="K993" i="2"/>
  <c r="J175" i="2"/>
  <c r="L175" i="2" s="1"/>
  <c r="I11" i="2"/>
  <c r="K580" i="2"/>
  <c r="K880" i="2"/>
  <c r="K52" i="2"/>
  <c r="K657" i="2"/>
  <c r="K664" i="2"/>
  <c r="K614" i="2"/>
  <c r="H989" i="2"/>
  <c r="H988" i="2" s="1"/>
  <c r="J988" i="2" s="1"/>
  <c r="K945" i="2"/>
  <c r="K820" i="2"/>
  <c r="K352" i="2"/>
  <c r="K256" i="2"/>
  <c r="K389" i="2"/>
  <c r="L99" i="2"/>
  <c r="L519" i="2"/>
  <c r="L471" i="2"/>
  <c r="H748" i="2"/>
  <c r="H747" i="2" s="1"/>
  <c r="J747" i="2" s="1"/>
  <c r="K564" i="2"/>
  <c r="K568" i="2"/>
  <c r="L63" i="2"/>
  <c r="L219" i="2"/>
  <c r="K950" i="2"/>
  <c r="L279" i="2"/>
  <c r="K658" i="2"/>
  <c r="K628" i="2"/>
  <c r="K84" i="2"/>
  <c r="K496" i="2"/>
  <c r="K210" i="2"/>
  <c r="K928" i="2"/>
  <c r="K661" i="2"/>
  <c r="L447" i="2"/>
  <c r="K395" i="2"/>
  <c r="L952" i="2"/>
  <c r="L867" i="2"/>
  <c r="L411" i="2"/>
  <c r="L399" i="2"/>
  <c r="L363" i="2"/>
  <c r="L267" i="2"/>
  <c r="L231" i="2"/>
  <c r="G12" i="2"/>
  <c r="K719" i="2"/>
  <c r="K83" i="2"/>
  <c r="K1026" i="2"/>
  <c r="K394" i="2"/>
  <c r="J173" i="2"/>
  <c r="L173" i="2" s="1"/>
  <c r="K544" i="2"/>
  <c r="K124" i="2"/>
  <c r="L495" i="2"/>
  <c r="K214" i="2"/>
  <c r="K424" i="2"/>
  <c r="K211" i="2"/>
  <c r="J176" i="2"/>
  <c r="L176" i="2" s="1"/>
  <c r="J180" i="2"/>
  <c r="L180" i="2" s="1"/>
  <c r="I14" i="2"/>
  <c r="J179" i="2"/>
  <c r="L179" i="2" s="1"/>
  <c r="J177" i="2"/>
  <c r="L177" i="2" s="1"/>
  <c r="K606" i="2"/>
  <c r="K904" i="2"/>
  <c r="K400" i="2"/>
  <c r="K215" i="2"/>
  <c r="L423" i="2"/>
  <c r="L543" i="2"/>
  <c r="L879" i="2"/>
  <c r="K856" i="2"/>
  <c r="K557" i="2"/>
  <c r="K292" i="2"/>
  <c r="L903" i="2"/>
  <c r="K659" i="2"/>
  <c r="K565" i="2"/>
  <c r="K1035" i="2"/>
  <c r="G16" i="2"/>
  <c r="L27" i="2"/>
  <c r="L915" i="2"/>
  <c r="L993" i="2"/>
  <c r="G989" i="2"/>
  <c r="G988" i="2" s="1"/>
  <c r="H462" i="2"/>
  <c r="J462" i="2" s="1"/>
  <c r="J486" i="2"/>
  <c r="L486" i="2" s="1"/>
  <c r="H466" i="2"/>
  <c r="J466" i="2" s="1"/>
  <c r="J490" i="2"/>
  <c r="L490" i="2" s="1"/>
  <c r="K891" i="2"/>
  <c r="H1024" i="2"/>
  <c r="J1024" i="2" s="1"/>
  <c r="J1025" i="2"/>
  <c r="L1025" i="2" s="1"/>
  <c r="H555" i="2"/>
  <c r="J555" i="2" s="1"/>
  <c r="J556" i="2"/>
  <c r="L556" i="2" s="1"/>
  <c r="H831" i="2"/>
  <c r="J831" i="2" s="1"/>
  <c r="J832" i="2"/>
  <c r="L832" i="2" s="1"/>
  <c r="J41" i="2"/>
  <c r="H603" i="2"/>
  <c r="J603" i="2" s="1"/>
  <c r="J604" i="2"/>
  <c r="L604" i="2" s="1"/>
  <c r="I9" i="2"/>
  <c r="J182" i="2"/>
  <c r="J174" i="2"/>
  <c r="H468" i="2"/>
  <c r="J468" i="2" s="1"/>
  <c r="L468" i="2" s="1"/>
  <c r="J492" i="2"/>
  <c r="H469" i="2"/>
  <c r="J469" i="2" s="1"/>
  <c r="J493" i="2"/>
  <c r="L493" i="2" s="1"/>
  <c r="J181" i="2"/>
  <c r="G39" i="2"/>
  <c r="G462" i="2"/>
  <c r="G6" i="2" s="1"/>
  <c r="G171" i="2"/>
  <c r="K976" i="2"/>
  <c r="K843" i="2"/>
  <c r="K699" i="2"/>
  <c r="K579" i="2"/>
  <c r="K135" i="2"/>
  <c r="K879" i="2"/>
  <c r="K807" i="2"/>
  <c r="K752" i="2"/>
  <c r="K559" i="2"/>
  <c r="K531" i="2"/>
  <c r="K339" i="2"/>
  <c r="K244" i="2"/>
  <c r="H23" i="2"/>
  <c r="J23" i="2" s="1"/>
  <c r="L23" i="2" s="1"/>
  <c r="J47" i="2"/>
  <c r="H19" i="2"/>
  <c r="J19" i="2" s="1"/>
  <c r="L19" i="2" s="1"/>
  <c r="J43" i="2"/>
  <c r="L315" i="2"/>
  <c r="L579" i="2"/>
  <c r="K756" i="2"/>
  <c r="K721" i="2"/>
  <c r="K713" i="2"/>
  <c r="K663" i="2"/>
  <c r="K612" i="2"/>
  <c r="K592" i="2"/>
  <c r="G465" i="2"/>
  <c r="G9" i="2" s="1"/>
  <c r="K447" i="2"/>
  <c r="K364" i="2"/>
  <c r="K267" i="2"/>
  <c r="K184" i="2"/>
  <c r="K99" i="2"/>
  <c r="K27" i="2"/>
  <c r="H26" i="2"/>
  <c r="J50" i="2"/>
  <c r="H22" i="2"/>
  <c r="J22" i="2" s="1"/>
  <c r="L22" i="2" s="1"/>
  <c r="J46" i="2"/>
  <c r="H18" i="2"/>
  <c r="J18" i="2" s="1"/>
  <c r="L18" i="2" s="1"/>
  <c r="J42" i="2"/>
  <c r="K212" i="2"/>
  <c r="L255" i="2"/>
  <c r="L303" i="2"/>
  <c r="L351" i="2"/>
  <c r="L567" i="2"/>
  <c r="L663" i="2"/>
  <c r="K757" i="2"/>
  <c r="K795" i="2"/>
  <c r="L1012" i="2"/>
  <c r="K953" i="2"/>
  <c r="K867" i="2"/>
  <c r="K837" i="2"/>
  <c r="K833" i="2"/>
  <c r="K718" i="2"/>
  <c r="K676" i="2"/>
  <c r="K609" i="2"/>
  <c r="G1024" i="2"/>
  <c r="K412" i="2"/>
  <c r="K328" i="2"/>
  <c r="K231" i="2"/>
  <c r="K160" i="2"/>
  <c r="K77" i="2"/>
  <c r="G603" i="2"/>
  <c r="K1012" i="2"/>
  <c r="K615" i="2"/>
  <c r="L735" i="2"/>
  <c r="L927" i="2"/>
  <c r="K855" i="2"/>
  <c r="K783" i="2"/>
  <c r="G469" i="2"/>
  <c r="G13" i="2" s="1"/>
  <c r="K493" i="2"/>
  <c r="K315" i="2"/>
  <c r="K220" i="2"/>
  <c r="K147" i="2"/>
  <c r="K64" i="2"/>
  <c r="K995" i="2"/>
  <c r="L531" i="2"/>
  <c r="L627" i="2"/>
  <c r="L723" i="2"/>
  <c r="L783" i="2"/>
  <c r="L758" i="2"/>
  <c r="L754" i="2"/>
  <c r="L750" i="2"/>
  <c r="L1036" i="2"/>
  <c r="L964" i="2"/>
  <c r="K915" i="2"/>
  <c r="K841" i="2"/>
  <c r="K656" i="2"/>
  <c r="K639" i="2"/>
  <c r="K566" i="2"/>
  <c r="K558" i="2"/>
  <c r="K519" i="2"/>
  <c r="L995" i="2"/>
  <c r="K999" i="2"/>
  <c r="K998" i="2"/>
  <c r="K472" i="2"/>
  <c r="K376" i="2"/>
  <c r="K279" i="2"/>
  <c r="K216" i="2"/>
  <c r="K195" i="2"/>
  <c r="K111" i="2"/>
  <c r="L994" i="2"/>
  <c r="H467" i="2"/>
  <c r="J491" i="2"/>
  <c r="H207" i="2"/>
  <c r="J207" i="2" s="1"/>
  <c r="J208" i="2"/>
  <c r="L208" i="2" s="1"/>
  <c r="G939" i="2"/>
  <c r="K735" i="2"/>
  <c r="K255" i="2"/>
  <c r="K927" i="2"/>
  <c r="K750" i="2"/>
  <c r="K567" i="2"/>
  <c r="K123" i="2"/>
  <c r="L123" i="2"/>
  <c r="H939" i="2"/>
  <c r="J939" i="2" s="1"/>
  <c r="L939" i="2" s="1"/>
  <c r="J940" i="2"/>
  <c r="L940" i="2" s="1"/>
  <c r="J485" i="2"/>
  <c r="L485" i="2" s="1"/>
  <c r="I13" i="2"/>
  <c r="H711" i="2"/>
  <c r="J711" i="2" s="1"/>
  <c r="J712" i="2"/>
  <c r="L712" i="2" s="1"/>
  <c r="J178" i="2"/>
  <c r="I12" i="2"/>
  <c r="H464" i="2"/>
  <c r="J464" i="2" s="1"/>
  <c r="J488" i="2"/>
  <c r="L488" i="2" s="1"/>
  <c r="H465" i="2"/>
  <c r="J465" i="2" s="1"/>
  <c r="J489" i="2"/>
  <c r="L489" i="2" s="1"/>
  <c r="H387" i="2"/>
  <c r="J387" i="2" s="1"/>
  <c r="J388" i="2"/>
  <c r="L388" i="2" s="1"/>
  <c r="G555" i="2"/>
  <c r="G651" i="2"/>
  <c r="G387" i="2"/>
  <c r="G466" i="2"/>
  <c r="K771" i="2"/>
  <c r="K700" i="2"/>
  <c r="K495" i="2"/>
  <c r="K435" i="2"/>
  <c r="K303" i="2"/>
  <c r="K79" i="2"/>
  <c r="K51" i="2"/>
  <c r="K1000" i="2"/>
  <c r="K964" i="2"/>
  <c r="K754" i="2"/>
  <c r="K687" i="2"/>
  <c r="K563" i="2"/>
  <c r="K340" i="2"/>
  <c r="K243" i="2"/>
  <c r="H25" i="2"/>
  <c r="J49" i="2"/>
  <c r="H21" i="2"/>
  <c r="J21" i="2" s="1"/>
  <c r="L21" i="2" s="1"/>
  <c r="J45" i="2"/>
  <c r="L243" i="2"/>
  <c r="L291" i="2"/>
  <c r="L339" i="2"/>
  <c r="L699" i="2"/>
  <c r="K903" i="2"/>
  <c r="K755" i="2"/>
  <c r="K717" i="2"/>
  <c r="K608" i="2"/>
  <c r="K591" i="2"/>
  <c r="K561" i="2"/>
  <c r="K507" i="2"/>
  <c r="K448" i="2"/>
  <c r="K363" i="2"/>
  <c r="K268" i="2"/>
  <c r="K183" i="2"/>
  <c r="K100" i="2"/>
  <c r="K28" i="2"/>
  <c r="L51" i="2"/>
  <c r="H24" i="2"/>
  <c r="J24" i="2" s="1"/>
  <c r="L24" i="2" s="1"/>
  <c r="J48" i="2"/>
  <c r="H20" i="2"/>
  <c r="J20" i="2" s="1"/>
  <c r="L20" i="2" s="1"/>
  <c r="J44" i="2"/>
  <c r="L87" i="2"/>
  <c r="L135" i="2"/>
  <c r="K396" i="2"/>
  <c r="K85" i="2"/>
  <c r="L591" i="2"/>
  <c r="L687" i="2"/>
  <c r="K796" i="2"/>
  <c r="K992" i="2"/>
  <c r="K952" i="2"/>
  <c r="K868" i="2"/>
  <c r="K749" i="2"/>
  <c r="K722" i="2"/>
  <c r="K714" i="2"/>
  <c r="K675" i="2"/>
  <c r="K613" i="2"/>
  <c r="K605" i="2"/>
  <c r="K1027" i="2"/>
  <c r="K411" i="2"/>
  <c r="K327" i="2"/>
  <c r="K232" i="2"/>
  <c r="K159" i="2"/>
  <c r="K81" i="2"/>
  <c r="H651" i="2"/>
  <c r="J651" i="2" s="1"/>
  <c r="J652" i="2"/>
  <c r="L652" i="2" s="1"/>
  <c r="G15" i="2"/>
  <c r="G14" i="2"/>
  <c r="H75" i="2"/>
  <c r="J75" i="2" s="1"/>
  <c r="J76" i="2"/>
  <c r="L76" i="2" s="1"/>
  <c r="H470" i="2"/>
  <c r="J470" i="2" s="1"/>
  <c r="L470" i="2" s="1"/>
  <c r="J494" i="2"/>
  <c r="L494" i="2" s="1"/>
  <c r="H463" i="2"/>
  <c r="J463" i="2" s="1"/>
  <c r="L463" i="2" s="1"/>
  <c r="J487" i="2"/>
  <c r="G711" i="2"/>
  <c r="G75" i="2"/>
  <c r="G11" i="2"/>
  <c r="G748" i="2"/>
  <c r="G207" i="2"/>
  <c r="K208" i="2"/>
  <c r="K819" i="2"/>
  <c r="K543" i="2"/>
  <c r="G464" i="2"/>
  <c r="K398" i="2"/>
  <c r="K390" i="2"/>
  <c r="K351" i="2"/>
  <c r="K87" i="2"/>
  <c r="K1036" i="2"/>
  <c r="K994" i="2"/>
  <c r="K758" i="2"/>
  <c r="K759" i="2"/>
  <c r="K723" i="2"/>
  <c r="K423" i="2"/>
  <c r="K291" i="2"/>
  <c r="L615" i="2"/>
  <c r="L771" i="2"/>
  <c r="L819" i="2"/>
  <c r="L855" i="2"/>
  <c r="K655" i="2"/>
  <c r="K627" i="2"/>
  <c r="G461" i="2"/>
  <c r="K399" i="2"/>
  <c r="K316" i="2"/>
  <c r="K219" i="2"/>
  <c r="K148" i="2"/>
  <c r="K80" i="2"/>
  <c r="K63" i="2"/>
  <c r="L435" i="2"/>
  <c r="L507" i="2"/>
  <c r="L759" i="2"/>
  <c r="L807" i="2"/>
  <c r="L756" i="2"/>
  <c r="L752" i="2"/>
  <c r="L843" i="2"/>
  <c r="L891" i="2"/>
  <c r="L976" i="2"/>
  <c r="L1000" i="2"/>
  <c r="K916" i="2"/>
  <c r="K753" i="2"/>
  <c r="G831" i="2"/>
  <c r="K660" i="2"/>
  <c r="K640" i="2"/>
  <c r="K562" i="2"/>
  <c r="K520" i="2"/>
  <c r="L999" i="2"/>
  <c r="K751" i="2"/>
  <c r="K471" i="2"/>
  <c r="K392" i="2"/>
  <c r="K375" i="2"/>
  <c r="K280" i="2"/>
  <c r="K196" i="2"/>
  <c r="K112" i="2"/>
  <c r="K991" i="2"/>
  <c r="L991" i="2"/>
  <c r="L1048" i="2"/>
  <c r="K1048" i="2"/>
  <c r="I10" i="2"/>
  <c r="G484" i="2"/>
  <c r="I8" i="2"/>
  <c r="I7" i="2"/>
  <c r="H172" i="2"/>
  <c r="I172" i="2"/>
  <c r="I171" i="2" s="1"/>
  <c r="I6" i="2"/>
  <c r="H17" i="2"/>
  <c r="H40" i="2"/>
  <c r="I484" i="2"/>
  <c r="I483" i="2" s="1"/>
  <c r="I461" i="2"/>
  <c r="I460" i="2" s="1"/>
  <c r="I459" i="2" s="1"/>
  <c r="H484" i="2"/>
  <c r="H461" i="2"/>
  <c r="I40" i="2"/>
  <c r="I39" i="2" s="1"/>
  <c r="I17" i="2"/>
  <c r="O842" i="2"/>
  <c r="O758" i="2" s="1"/>
  <c r="O841" i="2"/>
  <c r="O757" i="2" s="1"/>
  <c r="O840" i="2"/>
  <c r="O756" i="2" s="1"/>
  <c r="O839" i="2"/>
  <c r="O755" i="2" s="1"/>
  <c r="O838" i="2"/>
  <c r="O754" i="2" s="1"/>
  <c r="O837" i="2"/>
  <c r="O753" i="2" s="1"/>
  <c r="O836" i="2"/>
  <c r="O752" i="2" s="1"/>
  <c r="O835" i="2"/>
  <c r="O751" i="2" s="1"/>
  <c r="O834" i="2"/>
  <c r="O750" i="2" s="1"/>
  <c r="O833" i="2"/>
  <c r="O749" i="2" s="1"/>
  <c r="O722" i="2"/>
  <c r="O721" i="2"/>
  <c r="O720" i="2"/>
  <c r="O719" i="2"/>
  <c r="O718" i="2"/>
  <c r="O717" i="2"/>
  <c r="O716" i="2"/>
  <c r="O715" i="2"/>
  <c r="O714" i="2"/>
  <c r="O713" i="2"/>
  <c r="O653" i="2"/>
  <c r="O654" i="2"/>
  <c r="O655" i="2"/>
  <c r="O656" i="2"/>
  <c r="O657" i="2"/>
  <c r="O658" i="2"/>
  <c r="O659" i="2"/>
  <c r="O660" i="2"/>
  <c r="O661" i="2"/>
  <c r="O662" i="2"/>
  <c r="O614" i="2"/>
  <c r="O613" i="2"/>
  <c r="O612" i="2"/>
  <c r="O611" i="2"/>
  <c r="O610" i="2"/>
  <c r="O609" i="2"/>
  <c r="O608" i="2"/>
  <c r="O607" i="2"/>
  <c r="O606" i="2"/>
  <c r="O605" i="2"/>
  <c r="O566" i="2"/>
  <c r="O565" i="2"/>
  <c r="O564" i="2"/>
  <c r="O563" i="2"/>
  <c r="O562" i="2"/>
  <c r="O561" i="2"/>
  <c r="O560" i="2"/>
  <c r="O559" i="2"/>
  <c r="O558" i="2"/>
  <c r="O557" i="2"/>
  <c r="O398" i="2"/>
  <c r="O397" i="2"/>
  <c r="O396" i="2"/>
  <c r="O395" i="2"/>
  <c r="O394" i="2"/>
  <c r="O393" i="2"/>
  <c r="O392" i="2"/>
  <c r="O391" i="2"/>
  <c r="O390" i="2"/>
  <c r="O389" i="2"/>
  <c r="O218" i="2"/>
  <c r="O217" i="2"/>
  <c r="O216" i="2"/>
  <c r="O215" i="2"/>
  <c r="O214" i="2"/>
  <c r="O213" i="2"/>
  <c r="O212" i="2"/>
  <c r="O211" i="2"/>
  <c r="O210" i="2"/>
  <c r="O209" i="2"/>
  <c r="O28" i="2"/>
  <c r="O27" i="2" s="1"/>
  <c r="K177" i="2" l="1"/>
  <c r="J989" i="2"/>
  <c r="K468" i="2"/>
  <c r="H10" i="2"/>
  <c r="J10" i="2" s="1"/>
  <c r="K832" i="2"/>
  <c r="K1025" i="2"/>
  <c r="K76" i="2"/>
  <c r="J748" i="2"/>
  <c r="L748" i="2" s="1"/>
  <c r="K556" i="2"/>
  <c r="K176" i="2"/>
  <c r="K175" i="2"/>
  <c r="H8" i="2"/>
  <c r="J8" i="2" s="1"/>
  <c r="K712" i="2"/>
  <c r="H9" i="2"/>
  <c r="J9" i="2" s="1"/>
  <c r="K9" i="2" s="1"/>
  <c r="K179" i="2"/>
  <c r="O174" i="2"/>
  <c r="O178" i="2"/>
  <c r="O182" i="2"/>
  <c r="K485" i="2"/>
  <c r="K488" i="2"/>
  <c r="L465" i="2"/>
  <c r="H12" i="2"/>
  <c r="J12" i="2" s="1"/>
  <c r="L12" i="2" s="1"/>
  <c r="K173" i="2"/>
  <c r="H7" i="2"/>
  <c r="J7" i="2" s="1"/>
  <c r="K180" i="2"/>
  <c r="K23" i="2"/>
  <c r="K490" i="2"/>
  <c r="H6" i="2"/>
  <c r="J6" i="2" s="1"/>
  <c r="K6" i="2" s="1"/>
  <c r="K604" i="2"/>
  <c r="K486" i="2"/>
  <c r="K989" i="2"/>
  <c r="O181" i="2"/>
  <c r="L989" i="2"/>
  <c r="L651" i="2"/>
  <c r="K470" i="2"/>
  <c r="K21" i="2"/>
  <c r="J17" i="2"/>
  <c r="L17" i="2" s="1"/>
  <c r="K463" i="2"/>
  <c r="O173" i="2"/>
  <c r="H171" i="2"/>
  <c r="J171" i="2" s="1"/>
  <c r="L171" i="2" s="1"/>
  <c r="J172" i="2"/>
  <c r="K831" i="2"/>
  <c r="L75" i="2"/>
  <c r="L44" i="2"/>
  <c r="K44" i="2"/>
  <c r="L49" i="2"/>
  <c r="K49" i="2"/>
  <c r="K387" i="2"/>
  <c r="L387" i="2"/>
  <c r="L464" i="2"/>
  <c r="L711" i="2"/>
  <c r="K939" i="2"/>
  <c r="H11" i="2"/>
  <c r="J467" i="2"/>
  <c r="K494" i="2"/>
  <c r="L42" i="2"/>
  <c r="K42" i="2"/>
  <c r="L50" i="2"/>
  <c r="K50" i="2"/>
  <c r="K465" i="2"/>
  <c r="L174" i="2"/>
  <c r="K174" i="2"/>
  <c r="J25" i="2"/>
  <c r="H13" i="2"/>
  <c r="J13" i="2" s="1"/>
  <c r="L13" i="2" s="1"/>
  <c r="G10" i="2"/>
  <c r="K466" i="2"/>
  <c r="K652" i="2"/>
  <c r="K603" i="2"/>
  <c r="J26" i="2"/>
  <c r="H14" i="2"/>
  <c r="J14" i="2" s="1"/>
  <c r="L14" i="2" s="1"/>
  <c r="L47" i="2"/>
  <c r="K47" i="2"/>
  <c r="L469" i="2"/>
  <c r="L182" i="2"/>
  <c r="K182" i="2"/>
  <c r="L831" i="2"/>
  <c r="L1024" i="2"/>
  <c r="L462" i="2"/>
  <c r="O176" i="2"/>
  <c r="H460" i="2"/>
  <c r="J461" i="2"/>
  <c r="L461" i="2" s="1"/>
  <c r="H39" i="2"/>
  <c r="J39" i="2" s="1"/>
  <c r="L39" i="2" s="1"/>
  <c r="J40" i="2"/>
  <c r="G5" i="2"/>
  <c r="K207" i="2"/>
  <c r="K711" i="2"/>
  <c r="L48" i="2"/>
  <c r="K48" i="2"/>
  <c r="K24" i="2"/>
  <c r="L45" i="2"/>
  <c r="K45" i="2"/>
  <c r="K388" i="2"/>
  <c r="K555" i="2"/>
  <c r="L178" i="2"/>
  <c r="K178" i="2"/>
  <c r="K940" i="2"/>
  <c r="L207" i="2"/>
  <c r="K20" i="2"/>
  <c r="K22" i="2"/>
  <c r="L46" i="2"/>
  <c r="K46" i="2"/>
  <c r="K489" i="2"/>
  <c r="K19" i="2"/>
  <c r="L492" i="2"/>
  <c r="K492" i="2"/>
  <c r="L603" i="2"/>
  <c r="O177" i="2"/>
  <c r="H483" i="2"/>
  <c r="J483" i="2" s="1"/>
  <c r="J484" i="2"/>
  <c r="L484" i="2" s="1"/>
  <c r="G483" i="2"/>
  <c r="K464" i="2"/>
  <c r="G8" i="2"/>
  <c r="G747" i="2"/>
  <c r="K748" i="2"/>
  <c r="K75" i="2"/>
  <c r="L487" i="2"/>
  <c r="K487" i="2"/>
  <c r="K651" i="2"/>
  <c r="L491" i="2"/>
  <c r="K491" i="2"/>
  <c r="K469" i="2"/>
  <c r="K1024" i="2"/>
  <c r="L43" i="2"/>
  <c r="K43" i="2"/>
  <c r="K18" i="2"/>
  <c r="G460" i="2"/>
  <c r="K462" i="2"/>
  <c r="L181" i="2"/>
  <c r="K181" i="2"/>
  <c r="L41" i="2"/>
  <c r="K41" i="2"/>
  <c r="L555" i="2"/>
  <c r="L466" i="2"/>
  <c r="L988" i="2"/>
  <c r="K988" i="2"/>
  <c r="I16" i="2"/>
  <c r="I15" i="2" s="1"/>
  <c r="I5" i="2"/>
  <c r="I4" i="2" s="1"/>
  <c r="I3" i="2" s="1"/>
  <c r="H16" i="2"/>
  <c r="H5" i="2"/>
  <c r="O493" i="2"/>
  <c r="O469" i="2" s="1"/>
  <c r="O494" i="2"/>
  <c r="O470" i="2" s="1"/>
  <c r="O485" i="2"/>
  <c r="O461" i="2" s="1"/>
  <c r="O489" i="2"/>
  <c r="O465" i="2" s="1"/>
  <c r="O486" i="2"/>
  <c r="O462" i="2" s="1"/>
  <c r="O490" i="2"/>
  <c r="O466" i="2" s="1"/>
  <c r="O604" i="2"/>
  <c r="O603" i="2" s="1"/>
  <c r="O180" i="2"/>
  <c r="O488" i="2"/>
  <c r="O464" i="2" s="1"/>
  <c r="O492" i="2"/>
  <c r="O468" i="2" s="1"/>
  <c r="O208" i="2"/>
  <c r="O207" i="2" s="1"/>
  <c r="O832" i="2"/>
  <c r="O831" i="2" s="1"/>
  <c r="O556" i="2"/>
  <c r="O555" i="2" s="1"/>
  <c r="O652" i="2"/>
  <c r="O651" i="2" s="1"/>
  <c r="O388" i="2"/>
  <c r="O387" i="2" s="1"/>
  <c r="O487" i="2"/>
  <c r="O463" i="2" s="1"/>
  <c r="O491" i="2"/>
  <c r="O467" i="2" s="1"/>
  <c r="O748" i="2"/>
  <c r="O747" i="2" s="1"/>
  <c r="O712" i="2"/>
  <c r="O711" i="2" s="1"/>
  <c r="O175" i="2"/>
  <c r="O179" i="2"/>
  <c r="P1059" i="2"/>
  <c r="B1059" i="2" s="1"/>
  <c r="P1058" i="2"/>
  <c r="B1058" i="2" s="1"/>
  <c r="P1057" i="2"/>
  <c r="B1057" i="2" s="1"/>
  <c r="P1056" i="2"/>
  <c r="B1056" i="2" s="1"/>
  <c r="P1055" i="2"/>
  <c r="B1055" i="2" s="1"/>
  <c r="P1054" i="2"/>
  <c r="B1054" i="2" s="1"/>
  <c r="P1053" i="2"/>
  <c r="B1053" i="2" s="1"/>
  <c r="P1052" i="2"/>
  <c r="B1052" i="2" s="1"/>
  <c r="P1051" i="2"/>
  <c r="B1051" i="2" s="1"/>
  <c r="P1050" i="2"/>
  <c r="B1050" i="2" s="1"/>
  <c r="O1049" i="2"/>
  <c r="O1048" i="2" s="1"/>
  <c r="N1049" i="2"/>
  <c r="N1048" i="2" s="1"/>
  <c r="M1049" i="2"/>
  <c r="M1048" i="2" s="1"/>
  <c r="E1049" i="2"/>
  <c r="O1035" i="2"/>
  <c r="O999" i="2" s="1"/>
  <c r="N1035" i="2"/>
  <c r="N999" i="2" s="1"/>
  <c r="M1035" i="2"/>
  <c r="M999" i="2" s="1"/>
  <c r="O1034" i="2"/>
  <c r="O998" i="2" s="1"/>
  <c r="N1034" i="2"/>
  <c r="N998" i="2" s="1"/>
  <c r="M1034" i="2"/>
  <c r="M998" i="2" s="1"/>
  <c r="O1033" i="2"/>
  <c r="O997" i="2" s="1"/>
  <c r="N1033" i="2"/>
  <c r="N997" i="2" s="1"/>
  <c r="M1033" i="2"/>
  <c r="M997" i="2" s="1"/>
  <c r="O1032" i="2"/>
  <c r="O996" i="2" s="1"/>
  <c r="N1032" i="2"/>
  <c r="N996" i="2" s="1"/>
  <c r="M1032" i="2"/>
  <c r="M996" i="2" s="1"/>
  <c r="O1031" i="2"/>
  <c r="O995" i="2" s="1"/>
  <c r="N1031" i="2"/>
  <c r="N995" i="2" s="1"/>
  <c r="M1031" i="2"/>
  <c r="M995" i="2" s="1"/>
  <c r="O1030" i="2"/>
  <c r="O994" i="2" s="1"/>
  <c r="N1030" i="2"/>
  <c r="N994" i="2" s="1"/>
  <c r="M1030" i="2"/>
  <c r="M994" i="2" s="1"/>
  <c r="O1029" i="2"/>
  <c r="O993" i="2" s="1"/>
  <c r="N1029" i="2"/>
  <c r="N993" i="2" s="1"/>
  <c r="M1029" i="2"/>
  <c r="M993" i="2" s="1"/>
  <c r="O1028" i="2"/>
  <c r="O992" i="2" s="1"/>
  <c r="N1028" i="2"/>
  <c r="N992" i="2" s="1"/>
  <c r="M1028" i="2"/>
  <c r="M992" i="2" s="1"/>
  <c r="O1027" i="2"/>
  <c r="O991" i="2" s="1"/>
  <c r="N1027" i="2"/>
  <c r="M1027" i="2"/>
  <c r="O1026" i="2"/>
  <c r="O990" i="2" s="1"/>
  <c r="N1026" i="2"/>
  <c r="N990" i="2" s="1"/>
  <c r="M1026" i="2"/>
  <c r="M990" i="2" s="1"/>
  <c r="E1035" i="2"/>
  <c r="E1034" i="2"/>
  <c r="E1033" i="2"/>
  <c r="E1032" i="2"/>
  <c r="E1031" i="2"/>
  <c r="E1030" i="2"/>
  <c r="E1029" i="2"/>
  <c r="E1028" i="2"/>
  <c r="E1027" i="2"/>
  <c r="E1026" i="2"/>
  <c r="P1047" i="2"/>
  <c r="B1047" i="2" s="1"/>
  <c r="P1046" i="2"/>
  <c r="B1046" i="2" s="1"/>
  <c r="B1045" i="2"/>
  <c r="P1044" i="2"/>
  <c r="B1044" i="2" s="1"/>
  <c r="P1043" i="2"/>
  <c r="B1043" i="2" s="1"/>
  <c r="P1042" i="2"/>
  <c r="B1042" i="2" s="1"/>
  <c r="P1041" i="2"/>
  <c r="B1041" i="2" s="1"/>
  <c r="P1040" i="2"/>
  <c r="B1040" i="2" s="1"/>
  <c r="P1039" i="2"/>
  <c r="B1039" i="2" s="1"/>
  <c r="P1038" i="2"/>
  <c r="B1038" i="2" s="1"/>
  <c r="O1037" i="2"/>
  <c r="O1036" i="2" s="1"/>
  <c r="N1037" i="2"/>
  <c r="N1036" i="2" s="1"/>
  <c r="M1037" i="2"/>
  <c r="M1036" i="2" s="1"/>
  <c r="E1037" i="2"/>
  <c r="P1023" i="2"/>
  <c r="B1023" i="2" s="1"/>
  <c r="P1022" i="2"/>
  <c r="B1022" i="2" s="1"/>
  <c r="P1021" i="2"/>
  <c r="B1021" i="2" s="1"/>
  <c r="P1020" i="2"/>
  <c r="B1020" i="2" s="1"/>
  <c r="P1019" i="2"/>
  <c r="B1019" i="2" s="1"/>
  <c r="P1018" i="2"/>
  <c r="B1018" i="2" s="1"/>
  <c r="P1017" i="2"/>
  <c r="B1017" i="2" s="1"/>
  <c r="P1016" i="2"/>
  <c r="B1016" i="2" s="1"/>
  <c r="P1015" i="2"/>
  <c r="B1015" i="2" s="1"/>
  <c r="P1014" i="2"/>
  <c r="B1014" i="2" s="1"/>
  <c r="O1013" i="2"/>
  <c r="O1012" i="2" s="1"/>
  <c r="N1013" i="2"/>
  <c r="N1012" i="2" s="1"/>
  <c r="M1013" i="2"/>
  <c r="M1012" i="2" s="1"/>
  <c r="E1013" i="2"/>
  <c r="P1011" i="2"/>
  <c r="B1011" i="2" s="1"/>
  <c r="P1010" i="2"/>
  <c r="B1010" i="2" s="1"/>
  <c r="P1009" i="2"/>
  <c r="B1009" i="2" s="1"/>
  <c r="P1008" i="2"/>
  <c r="B1008" i="2" s="1"/>
  <c r="P1007" i="2"/>
  <c r="B1007" i="2" s="1"/>
  <c r="P1006" i="2"/>
  <c r="B1006" i="2" s="1"/>
  <c r="P1005" i="2"/>
  <c r="B1005" i="2" s="1"/>
  <c r="P1004" i="2"/>
  <c r="B1004" i="2" s="1"/>
  <c r="P1003" i="2"/>
  <c r="B1003" i="2" s="1"/>
  <c r="P1002" i="2"/>
  <c r="B1002" i="2" s="1"/>
  <c r="O1001" i="2"/>
  <c r="O1000" i="2" s="1"/>
  <c r="N1001" i="2"/>
  <c r="N1000" i="2" s="1"/>
  <c r="M1001" i="2"/>
  <c r="M1000" i="2" s="1"/>
  <c r="E1001" i="2"/>
  <c r="O950" i="2"/>
  <c r="N950" i="2"/>
  <c r="M950" i="2"/>
  <c r="O949" i="2"/>
  <c r="N949" i="2"/>
  <c r="M949" i="2"/>
  <c r="O948" i="2"/>
  <c r="N948" i="2"/>
  <c r="M948" i="2"/>
  <c r="O947" i="2"/>
  <c r="N947" i="2"/>
  <c r="M947" i="2"/>
  <c r="O946" i="2"/>
  <c r="N946" i="2"/>
  <c r="M946" i="2"/>
  <c r="O945" i="2"/>
  <c r="N945" i="2"/>
  <c r="M945" i="2"/>
  <c r="O944" i="2"/>
  <c r="N944" i="2"/>
  <c r="M944" i="2"/>
  <c r="O943" i="2"/>
  <c r="N943" i="2"/>
  <c r="M943" i="2"/>
  <c r="O942" i="2"/>
  <c r="N942" i="2"/>
  <c r="M942" i="2"/>
  <c r="O941" i="2"/>
  <c r="N941" i="2"/>
  <c r="M941" i="2"/>
  <c r="E950" i="2"/>
  <c r="E949" i="2"/>
  <c r="E948" i="2"/>
  <c r="E947" i="2"/>
  <c r="E946" i="2"/>
  <c r="E945" i="2"/>
  <c r="E944" i="2"/>
  <c r="E943" i="2"/>
  <c r="E942" i="2"/>
  <c r="E941" i="2"/>
  <c r="L9" i="2" l="1"/>
  <c r="K12" i="2"/>
  <c r="L10" i="2"/>
  <c r="L6" i="2"/>
  <c r="K17" i="2"/>
  <c r="K484" i="2"/>
  <c r="K39" i="2"/>
  <c r="K171" i="2"/>
  <c r="L483" i="2"/>
  <c r="K14" i="2"/>
  <c r="G4" i="2"/>
  <c r="G3" i="2" s="1"/>
  <c r="E991" i="2"/>
  <c r="E995" i="2"/>
  <c r="E999" i="2"/>
  <c r="H15" i="2"/>
  <c r="J16" i="2"/>
  <c r="L26" i="2"/>
  <c r="K26" i="2"/>
  <c r="L25" i="2"/>
  <c r="K25" i="2"/>
  <c r="L467" i="2"/>
  <c r="K467" i="2"/>
  <c r="K13" i="2"/>
  <c r="E1000" i="2"/>
  <c r="E1036" i="2"/>
  <c r="E992" i="2"/>
  <c r="E996" i="2"/>
  <c r="K8" i="2"/>
  <c r="L7" i="2"/>
  <c r="K7" i="2"/>
  <c r="H459" i="2"/>
  <c r="J459" i="2" s="1"/>
  <c r="J460" i="2"/>
  <c r="L460" i="2" s="1"/>
  <c r="J11" i="2"/>
  <c r="G459" i="2"/>
  <c r="K461" i="2"/>
  <c r="L40" i="2"/>
  <c r="K40" i="2"/>
  <c r="K10" i="2"/>
  <c r="L8" i="2"/>
  <c r="E993" i="2"/>
  <c r="E997" i="2"/>
  <c r="E1012" i="2"/>
  <c r="E990" i="2"/>
  <c r="E994" i="2"/>
  <c r="E998" i="2"/>
  <c r="E1048" i="2"/>
  <c r="H4" i="2"/>
  <c r="J5" i="2"/>
  <c r="L5" i="2" s="1"/>
  <c r="K747" i="2"/>
  <c r="K483" i="2"/>
  <c r="L747" i="2"/>
  <c r="L172" i="2"/>
  <c r="K172" i="2"/>
  <c r="O460" i="2"/>
  <c r="O459" i="2" s="1"/>
  <c r="O484" i="2"/>
  <c r="O483" i="2" s="1"/>
  <c r="Q1003" i="2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O172" i="2"/>
  <c r="O171" i="2" s="1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E1025" i="2"/>
  <c r="P1031" i="2"/>
  <c r="R1031" i="2" s="1"/>
  <c r="P1028" i="2"/>
  <c r="P992" i="2" s="1"/>
  <c r="P1027" i="2"/>
  <c r="R1027" i="2" s="1"/>
  <c r="P1035" i="2"/>
  <c r="R1035" i="2" s="1"/>
  <c r="P1026" i="2"/>
  <c r="R1026" i="2" s="1"/>
  <c r="P1032" i="2"/>
  <c r="R1032" i="2" s="1"/>
  <c r="R1053" i="2"/>
  <c r="Q1054" i="2"/>
  <c r="N1025" i="2"/>
  <c r="N1024" i="2" s="1"/>
  <c r="Q1058" i="2"/>
  <c r="Q1050" i="2"/>
  <c r="R1057" i="2"/>
  <c r="N991" i="2"/>
  <c r="R1052" i="2"/>
  <c r="R1056" i="2"/>
  <c r="Q1051" i="2"/>
  <c r="Q1055" i="2"/>
  <c r="Q1059" i="2"/>
  <c r="P1049" i="2"/>
  <c r="B1049" i="2" s="1"/>
  <c r="Q1046" i="2"/>
  <c r="R1003" i="2"/>
  <c r="R1015" i="2"/>
  <c r="R1020" i="2"/>
  <c r="Q1020" i="2"/>
  <c r="P1001" i="2"/>
  <c r="B1001" i="2" s="1"/>
  <c r="Q1002" i="2"/>
  <c r="R1006" i="2"/>
  <c r="Q1007" i="2"/>
  <c r="P1013" i="2"/>
  <c r="B1013" i="2" s="1"/>
  <c r="Q1014" i="2"/>
  <c r="R1018" i="2"/>
  <c r="Q1019" i="2"/>
  <c r="Q1044" i="2"/>
  <c r="Q1040" i="2"/>
  <c r="R1041" i="2"/>
  <c r="Q1042" i="2"/>
  <c r="O1025" i="2"/>
  <c r="O1024" i="2" s="1"/>
  <c r="P1030" i="2"/>
  <c r="R1030" i="2" s="1"/>
  <c r="P1034" i="2"/>
  <c r="R1034" i="2" s="1"/>
  <c r="P1037" i="2"/>
  <c r="B1037" i="2" s="1"/>
  <c r="Q1038" i="2"/>
  <c r="M1025" i="2"/>
  <c r="M1024" i="2" s="1"/>
  <c r="P1029" i="2"/>
  <c r="Q1029" i="2" s="1"/>
  <c r="P1033" i="2"/>
  <c r="R1033" i="2" s="1"/>
  <c r="M991" i="2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P170" i="2"/>
  <c r="B170" i="2" s="1"/>
  <c r="P169" i="2"/>
  <c r="B169" i="2" s="1"/>
  <c r="P168" i="2"/>
  <c r="B168" i="2" s="1"/>
  <c r="P167" i="2"/>
  <c r="B167" i="2" s="1"/>
  <c r="P166" i="2"/>
  <c r="B166" i="2" s="1"/>
  <c r="P165" i="2"/>
  <c r="B165" i="2" s="1"/>
  <c r="P164" i="2"/>
  <c r="B164" i="2" s="1"/>
  <c r="P163" i="2"/>
  <c r="B163" i="2" s="1"/>
  <c r="P162" i="2"/>
  <c r="B162" i="2" s="1"/>
  <c r="P161" i="2"/>
  <c r="B161" i="2" s="1"/>
  <c r="O160" i="2"/>
  <c r="O159" i="2" s="1"/>
  <c r="N160" i="2"/>
  <c r="N159" i="2" s="1"/>
  <c r="M160" i="2"/>
  <c r="M159" i="2" s="1"/>
  <c r="E160" i="2"/>
  <c r="O86" i="2"/>
  <c r="N86" i="2"/>
  <c r="N50" i="2" s="1"/>
  <c r="N26" i="2" s="1"/>
  <c r="M86" i="2"/>
  <c r="M50" i="2" s="1"/>
  <c r="M26" i="2" s="1"/>
  <c r="O85" i="2"/>
  <c r="N85" i="2"/>
  <c r="M85" i="2"/>
  <c r="M49" i="2" s="1"/>
  <c r="M25" i="2" s="1"/>
  <c r="O84" i="2"/>
  <c r="N84" i="2"/>
  <c r="N48" i="2" s="1"/>
  <c r="N24" i="2" s="1"/>
  <c r="M84" i="2"/>
  <c r="M48" i="2" s="1"/>
  <c r="M24" i="2" s="1"/>
  <c r="O83" i="2"/>
  <c r="N83" i="2"/>
  <c r="N47" i="2" s="1"/>
  <c r="N23" i="2" s="1"/>
  <c r="M83" i="2"/>
  <c r="M47" i="2" s="1"/>
  <c r="M23" i="2" s="1"/>
  <c r="O82" i="2"/>
  <c r="O46" i="2" s="1"/>
  <c r="N82" i="2"/>
  <c r="N46" i="2" s="1"/>
  <c r="N22" i="2" s="1"/>
  <c r="M82" i="2"/>
  <c r="M46" i="2" s="1"/>
  <c r="M22" i="2" s="1"/>
  <c r="O81" i="2"/>
  <c r="N81" i="2"/>
  <c r="N45" i="2" s="1"/>
  <c r="N21" i="2" s="1"/>
  <c r="M81" i="2"/>
  <c r="M45" i="2" s="1"/>
  <c r="M21" i="2" s="1"/>
  <c r="O80" i="2"/>
  <c r="N80" i="2"/>
  <c r="N44" i="2" s="1"/>
  <c r="N20" i="2" s="1"/>
  <c r="M80" i="2"/>
  <c r="M44" i="2" s="1"/>
  <c r="M20" i="2" s="1"/>
  <c r="O79" i="2"/>
  <c r="N79" i="2"/>
  <c r="N43" i="2" s="1"/>
  <c r="N19" i="2" s="1"/>
  <c r="M79" i="2"/>
  <c r="M43" i="2" s="1"/>
  <c r="M19" i="2" s="1"/>
  <c r="O78" i="2"/>
  <c r="N78" i="2"/>
  <c r="N42" i="2" s="1"/>
  <c r="N18" i="2" s="1"/>
  <c r="M78" i="2"/>
  <c r="M42" i="2" s="1"/>
  <c r="M18" i="2" s="1"/>
  <c r="O41" i="2"/>
  <c r="N77" i="2"/>
  <c r="N41" i="2" s="1"/>
  <c r="N17" i="2" s="1"/>
  <c r="M77" i="2"/>
  <c r="M41" i="2" s="1"/>
  <c r="M17" i="2" s="1"/>
  <c r="E86" i="2"/>
  <c r="E85" i="2"/>
  <c r="E84" i="2"/>
  <c r="E83" i="2"/>
  <c r="E82" i="2"/>
  <c r="E81" i="2"/>
  <c r="E80" i="2"/>
  <c r="E79" i="2"/>
  <c r="E78" i="2"/>
  <c r="E77" i="2"/>
  <c r="N49" i="2"/>
  <c r="N25" i="2" s="1"/>
  <c r="P98" i="2"/>
  <c r="B98" i="2" s="1"/>
  <c r="P97" i="2"/>
  <c r="B97" i="2" s="1"/>
  <c r="P96" i="2"/>
  <c r="B96" i="2" s="1"/>
  <c r="P95" i="2"/>
  <c r="B95" i="2" s="1"/>
  <c r="P94" i="2"/>
  <c r="B94" i="2" s="1"/>
  <c r="P93" i="2"/>
  <c r="B93" i="2" s="1"/>
  <c r="P92" i="2"/>
  <c r="B92" i="2" s="1"/>
  <c r="P91" i="2"/>
  <c r="B91" i="2" s="1"/>
  <c r="P89" i="2"/>
  <c r="B89" i="2" s="1"/>
  <c r="O88" i="2"/>
  <c r="O87" i="2" s="1"/>
  <c r="N88" i="2"/>
  <c r="N87" i="2" s="1"/>
  <c r="M88" i="2"/>
  <c r="M87" i="2" s="1"/>
  <c r="E88" i="2"/>
  <c r="Q1027" i="2" l="1"/>
  <c r="O42" i="2"/>
  <c r="O18" i="2" s="1"/>
  <c r="O6" i="2" s="1"/>
  <c r="O50" i="2"/>
  <c r="O26" i="2" s="1"/>
  <c r="O14" i="2" s="1"/>
  <c r="O45" i="2"/>
  <c r="O21" i="2" s="1"/>
  <c r="O9" i="2" s="1"/>
  <c r="O49" i="2"/>
  <c r="O25" i="2" s="1"/>
  <c r="O13" i="2" s="1"/>
  <c r="O44" i="2"/>
  <c r="O20" i="2" s="1"/>
  <c r="O8" i="2" s="1"/>
  <c r="O48" i="2"/>
  <c r="O24" i="2" s="1"/>
  <c r="O12" i="2" s="1"/>
  <c r="O43" i="2"/>
  <c r="O19" i="2" s="1"/>
  <c r="O7" i="2" s="1"/>
  <c r="O47" i="2"/>
  <c r="O23" i="2" s="1"/>
  <c r="O11" i="2" s="1"/>
  <c r="P991" i="2"/>
  <c r="B991" i="2" s="1"/>
  <c r="E42" i="2"/>
  <c r="E46" i="2"/>
  <c r="E50" i="2"/>
  <c r="H3" i="2"/>
  <c r="J4" i="2"/>
  <c r="K460" i="2"/>
  <c r="L11" i="2"/>
  <c r="K11" i="2"/>
  <c r="B992" i="2"/>
  <c r="B1035" i="2"/>
  <c r="B1027" i="2"/>
  <c r="E87" i="2"/>
  <c r="E1024" i="2"/>
  <c r="B1030" i="2"/>
  <c r="B1033" i="2"/>
  <c r="K5" i="2"/>
  <c r="B1032" i="2"/>
  <c r="E43" i="2"/>
  <c r="E44" i="2"/>
  <c r="E48" i="2"/>
  <c r="K459" i="2"/>
  <c r="L459" i="2"/>
  <c r="L16" i="2"/>
  <c r="K16" i="2"/>
  <c r="B1031" i="2"/>
  <c r="E47" i="2"/>
  <c r="E41" i="2"/>
  <c r="E45" i="2"/>
  <c r="E49" i="2"/>
  <c r="E159" i="2"/>
  <c r="B1034" i="2"/>
  <c r="B1026" i="2"/>
  <c r="B1029" i="2"/>
  <c r="B1028" i="2"/>
  <c r="J15" i="2"/>
  <c r="Q1031" i="2"/>
  <c r="Q995" i="2" s="1"/>
  <c r="P995" i="2"/>
  <c r="B995" i="2" s="1"/>
  <c r="O17" i="2"/>
  <c r="Q93" i="2"/>
  <c r="R165" i="2"/>
  <c r="Q96" i="2"/>
  <c r="Q97" i="2"/>
  <c r="R163" i="2"/>
  <c r="R169" i="2"/>
  <c r="Q92" i="2"/>
  <c r="R89" i="2"/>
  <c r="Q94" i="2"/>
  <c r="Q98" i="2"/>
  <c r="Q91" i="2"/>
  <c r="Q95" i="2"/>
  <c r="P82" i="2"/>
  <c r="B82" i="2" s="1"/>
  <c r="O22" i="2"/>
  <c r="O10" i="2" s="1"/>
  <c r="R162" i="2"/>
  <c r="Q164" i="2"/>
  <c r="R166" i="2"/>
  <c r="R168" i="2"/>
  <c r="Q1028" i="2"/>
  <c r="Q992" i="2" s="1"/>
  <c r="P86" i="2"/>
  <c r="Q86" i="2" s="1"/>
  <c r="R1028" i="2"/>
  <c r="P83" i="2"/>
  <c r="R83" i="2" s="1"/>
  <c r="P990" i="2"/>
  <c r="B990" i="2" s="1"/>
  <c r="P996" i="2"/>
  <c r="B996" i="2" s="1"/>
  <c r="Q1035" i="2"/>
  <c r="Q999" i="2" s="1"/>
  <c r="Q1032" i="2"/>
  <c r="Q996" i="2" s="1"/>
  <c r="P999" i="2"/>
  <c r="B999" i="2" s="1"/>
  <c r="Q1026" i="2"/>
  <c r="Q990" i="2" s="1"/>
  <c r="P79" i="2"/>
  <c r="R79" i="2" s="1"/>
  <c r="P84" i="2"/>
  <c r="Q84" i="2" s="1"/>
  <c r="P80" i="2"/>
  <c r="B80" i="2" s="1"/>
  <c r="O76" i="2"/>
  <c r="O75" i="2" s="1"/>
  <c r="P998" i="2"/>
  <c r="B998" i="2" s="1"/>
  <c r="P994" i="2"/>
  <c r="B994" i="2" s="1"/>
  <c r="P993" i="2"/>
  <c r="B993" i="2" s="1"/>
  <c r="Q1001" i="2"/>
  <c r="Q1000" i="2" s="1"/>
  <c r="Q993" i="2"/>
  <c r="P997" i="2"/>
  <c r="B997" i="2" s="1"/>
  <c r="Q1049" i="2"/>
  <c r="Q1048" i="2" s="1"/>
  <c r="Q991" i="2"/>
  <c r="P1048" i="2"/>
  <c r="R1048" i="2" s="1"/>
  <c r="R1049" i="2"/>
  <c r="P1025" i="2"/>
  <c r="P1024" i="2" s="1"/>
  <c r="R1024" i="2" s="1"/>
  <c r="E76" i="2"/>
  <c r="Q1037" i="2"/>
  <c r="Q1036" i="2" s="1"/>
  <c r="Q1034" i="2"/>
  <c r="Q998" i="2" s="1"/>
  <c r="R1037" i="2"/>
  <c r="P1036" i="2"/>
  <c r="R1036" i="2" s="1"/>
  <c r="Q1033" i="2"/>
  <c r="Q997" i="2" s="1"/>
  <c r="R1013" i="2"/>
  <c r="P1012" i="2"/>
  <c r="R1012" i="2" s="1"/>
  <c r="R1001" i="2"/>
  <c r="P1000" i="2"/>
  <c r="R1000" i="2" s="1"/>
  <c r="Q1030" i="2"/>
  <c r="Q1013" i="2"/>
  <c r="Q1012" i="2" s="1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P160" i="2"/>
  <c r="R160" i="2" s="1"/>
  <c r="P85" i="2"/>
  <c r="B85" i="2" s="1"/>
  <c r="M76" i="2"/>
  <c r="M75" i="2" s="1"/>
  <c r="P81" i="2"/>
  <c r="B81" i="2" s="1"/>
  <c r="N76" i="2"/>
  <c r="N75" i="2" s="1"/>
  <c r="Q89" i="2"/>
  <c r="P90" i="2"/>
  <c r="B90" i="2" s="1"/>
  <c r="P77" i="2"/>
  <c r="R77" i="2" s="1"/>
  <c r="P78" i="2"/>
  <c r="R78" i="2" s="1"/>
  <c r="Q83" i="2" l="1"/>
  <c r="O40" i="2"/>
  <c r="O39" i="2" s="1"/>
  <c r="R86" i="2"/>
  <c r="E21" i="2"/>
  <c r="E23" i="2"/>
  <c r="B1036" i="2"/>
  <c r="B1048" i="2"/>
  <c r="E20" i="2"/>
  <c r="B1000" i="2"/>
  <c r="L4" i="2"/>
  <c r="K4" i="2"/>
  <c r="E75" i="2"/>
  <c r="B77" i="2"/>
  <c r="B84" i="2"/>
  <c r="B79" i="2"/>
  <c r="B1025" i="2"/>
  <c r="J3" i="2"/>
  <c r="E22" i="2"/>
  <c r="L15" i="2"/>
  <c r="K15" i="2"/>
  <c r="E25" i="2"/>
  <c r="E17" i="2"/>
  <c r="B1012" i="2"/>
  <c r="E24" i="2"/>
  <c r="E19" i="2"/>
  <c r="B1024" i="2"/>
  <c r="B86" i="2"/>
  <c r="B78" i="2"/>
  <c r="B160" i="2"/>
  <c r="B83" i="2"/>
  <c r="E26" i="2"/>
  <c r="E18" i="2"/>
  <c r="Q79" i="2"/>
  <c r="Q82" i="2"/>
  <c r="R82" i="2"/>
  <c r="R84" i="2"/>
  <c r="R80" i="2"/>
  <c r="Q80" i="2"/>
  <c r="O16" i="2"/>
  <c r="O15" i="2" s="1"/>
  <c r="O5" i="2"/>
  <c r="O4" i="2" s="1"/>
  <c r="O3" i="2" s="1"/>
  <c r="R90" i="2"/>
  <c r="R1025" i="2"/>
  <c r="Q1025" i="2"/>
  <c r="Q1024" i="2" s="1"/>
  <c r="Q994" i="2"/>
  <c r="Q160" i="2"/>
  <c r="Q159" i="2" s="1"/>
  <c r="Q85" i="2"/>
  <c r="R85" i="2"/>
  <c r="Q81" i="2"/>
  <c r="R81" i="2"/>
  <c r="P159" i="2"/>
  <c r="R159" i="2" s="1"/>
  <c r="Q90" i="2"/>
  <c r="Q88" i="2" s="1"/>
  <c r="Q87" i="2" s="1"/>
  <c r="P88" i="2"/>
  <c r="Q78" i="2"/>
  <c r="P76" i="2"/>
  <c r="R76" i="2" s="1"/>
  <c r="Q77" i="2"/>
  <c r="R88" i="2" l="1"/>
  <c r="B88" i="2"/>
  <c r="L3" i="2"/>
  <c r="K3" i="2"/>
  <c r="B76" i="2"/>
  <c r="B159" i="2"/>
  <c r="Q76" i="2"/>
  <c r="Q75" i="2" s="1"/>
  <c r="P87" i="2"/>
  <c r="P75" i="2"/>
  <c r="R75" i="2" s="1"/>
  <c r="R87" i="2" l="1"/>
  <c r="B87" i="2"/>
  <c r="B75" i="2"/>
  <c r="E989" i="2"/>
  <c r="E977" i="2"/>
  <c r="E965" i="2"/>
  <c r="E953" i="2"/>
  <c r="E928" i="2"/>
  <c r="E916" i="2"/>
  <c r="E904" i="2"/>
  <c r="E892" i="2"/>
  <c r="E880" i="2"/>
  <c r="E868" i="2"/>
  <c r="E856" i="2"/>
  <c r="E844" i="2"/>
  <c r="E842" i="2"/>
  <c r="E841" i="2"/>
  <c r="E840" i="2"/>
  <c r="E839" i="2"/>
  <c r="E838" i="2"/>
  <c r="E837" i="2"/>
  <c r="E836" i="2"/>
  <c r="E835" i="2"/>
  <c r="E834" i="2"/>
  <c r="E833" i="2"/>
  <c r="E820" i="2"/>
  <c r="E808" i="2"/>
  <c r="E796" i="2"/>
  <c r="E784" i="2"/>
  <c r="E772" i="2"/>
  <c r="E760" i="2"/>
  <c r="E758" i="2"/>
  <c r="E757" i="2"/>
  <c r="E736" i="2"/>
  <c r="E724" i="2"/>
  <c r="E722" i="2"/>
  <c r="E721" i="2"/>
  <c r="E720" i="2"/>
  <c r="E719" i="2"/>
  <c r="E718" i="2"/>
  <c r="E717" i="2"/>
  <c r="E716" i="2"/>
  <c r="E715" i="2"/>
  <c r="E714" i="2"/>
  <c r="E713" i="2"/>
  <c r="E700" i="2"/>
  <c r="E688" i="2"/>
  <c r="E676" i="2"/>
  <c r="E664" i="2"/>
  <c r="E662" i="2"/>
  <c r="E661" i="2"/>
  <c r="E660" i="2"/>
  <c r="E659" i="2"/>
  <c r="E658" i="2"/>
  <c r="E657" i="2"/>
  <c r="E656" i="2"/>
  <c r="E655" i="2"/>
  <c r="E654" i="2"/>
  <c r="E653" i="2"/>
  <c r="E640" i="2"/>
  <c r="E628" i="2"/>
  <c r="E616" i="2"/>
  <c r="E614" i="2"/>
  <c r="E613" i="2"/>
  <c r="E612" i="2"/>
  <c r="E611" i="2"/>
  <c r="E610" i="2"/>
  <c r="E609" i="2"/>
  <c r="E608" i="2"/>
  <c r="E607" i="2"/>
  <c r="E606" i="2"/>
  <c r="E605" i="2"/>
  <c r="E592" i="2"/>
  <c r="E580" i="2"/>
  <c r="E568" i="2"/>
  <c r="E566" i="2"/>
  <c r="E565" i="2"/>
  <c r="E564" i="2"/>
  <c r="E563" i="2"/>
  <c r="E562" i="2"/>
  <c r="E561" i="2"/>
  <c r="E560" i="2"/>
  <c r="E559" i="2"/>
  <c r="E558" i="2"/>
  <c r="E557" i="2"/>
  <c r="E544" i="2"/>
  <c r="E532" i="2"/>
  <c r="E520" i="2"/>
  <c r="E508" i="2"/>
  <c r="E496" i="2"/>
  <c r="E472" i="2"/>
  <c r="E448" i="2"/>
  <c r="E436" i="2"/>
  <c r="E424" i="2"/>
  <c r="E412" i="2"/>
  <c r="E400" i="2"/>
  <c r="E398" i="2"/>
  <c r="E397" i="2"/>
  <c r="E396" i="2"/>
  <c r="E395" i="2"/>
  <c r="E394" i="2"/>
  <c r="E393" i="2"/>
  <c r="E392" i="2"/>
  <c r="E391" i="2"/>
  <c r="E390" i="2"/>
  <c r="E389" i="2"/>
  <c r="E220" i="2"/>
  <c r="E218" i="2"/>
  <c r="E217" i="2"/>
  <c r="E216" i="2"/>
  <c r="E215" i="2"/>
  <c r="E214" i="2"/>
  <c r="E213" i="2"/>
  <c r="E212" i="2"/>
  <c r="E211" i="2"/>
  <c r="E210" i="2"/>
  <c r="E209" i="2"/>
  <c r="E196" i="2"/>
  <c r="E184" i="2"/>
  <c r="E148" i="2"/>
  <c r="E136" i="2"/>
  <c r="E124" i="2"/>
  <c r="E112" i="2"/>
  <c r="E100" i="2"/>
  <c r="E64" i="2"/>
  <c r="E52" i="2"/>
  <c r="E40" i="2"/>
  <c r="E28" i="2"/>
  <c r="N989" i="2"/>
  <c r="N988" i="2" s="1"/>
  <c r="N977" i="2"/>
  <c r="N976" i="2" s="1"/>
  <c r="N965" i="2"/>
  <c r="N964" i="2" s="1"/>
  <c r="N953" i="2"/>
  <c r="N952" i="2" s="1"/>
  <c r="N928" i="2"/>
  <c r="N927" i="2" s="1"/>
  <c r="N916" i="2"/>
  <c r="N915" i="2" s="1"/>
  <c r="N904" i="2"/>
  <c r="N903" i="2" s="1"/>
  <c r="N892" i="2"/>
  <c r="N891" i="2" s="1"/>
  <c r="N880" i="2"/>
  <c r="N879" i="2" s="1"/>
  <c r="N868" i="2"/>
  <c r="N867" i="2" s="1"/>
  <c r="N856" i="2"/>
  <c r="N855" i="2" s="1"/>
  <c r="N844" i="2"/>
  <c r="N843" i="2" s="1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820" i="2"/>
  <c r="N819" i="2" s="1"/>
  <c r="N808" i="2"/>
  <c r="N807" i="2" s="1"/>
  <c r="N796" i="2"/>
  <c r="N795" i="2" s="1"/>
  <c r="N784" i="2"/>
  <c r="N783" i="2" s="1"/>
  <c r="N772" i="2"/>
  <c r="N771" i="2" s="1"/>
  <c r="N760" i="2"/>
  <c r="N759" i="2" s="1"/>
  <c r="N736" i="2"/>
  <c r="N735" i="2" s="1"/>
  <c r="N724" i="2"/>
  <c r="N723" i="2" s="1"/>
  <c r="N722" i="2"/>
  <c r="N721" i="2"/>
  <c r="N720" i="2"/>
  <c r="N719" i="2"/>
  <c r="N718" i="2"/>
  <c r="N717" i="2"/>
  <c r="N716" i="2"/>
  <c r="N715" i="2"/>
  <c r="N714" i="2"/>
  <c r="N713" i="2"/>
  <c r="N700" i="2"/>
  <c r="N699" i="2" s="1"/>
  <c r="N688" i="2"/>
  <c r="N687" i="2" s="1"/>
  <c r="N676" i="2"/>
  <c r="N675" i="2" s="1"/>
  <c r="N664" i="2"/>
  <c r="N663" i="2" s="1"/>
  <c r="N662" i="2"/>
  <c r="N661" i="2"/>
  <c r="N660" i="2"/>
  <c r="N659" i="2"/>
  <c r="N658" i="2"/>
  <c r="N657" i="2"/>
  <c r="N656" i="2"/>
  <c r="N655" i="2"/>
  <c r="N654" i="2"/>
  <c r="N653" i="2"/>
  <c r="N640" i="2"/>
  <c r="N639" i="2" s="1"/>
  <c r="N628" i="2"/>
  <c r="N627" i="2" s="1"/>
  <c r="N616" i="2"/>
  <c r="N615" i="2" s="1"/>
  <c r="N614" i="2"/>
  <c r="N613" i="2"/>
  <c r="N612" i="2"/>
  <c r="N611" i="2"/>
  <c r="N610" i="2"/>
  <c r="N609" i="2"/>
  <c r="N608" i="2"/>
  <c r="N607" i="2"/>
  <c r="N606" i="2"/>
  <c r="N605" i="2"/>
  <c r="N592" i="2"/>
  <c r="N591" i="2" s="1"/>
  <c r="N580" i="2"/>
  <c r="N579" i="2" s="1"/>
  <c r="N568" i="2"/>
  <c r="N567" i="2" s="1"/>
  <c r="N566" i="2"/>
  <c r="N565" i="2"/>
  <c r="N564" i="2"/>
  <c r="N563" i="2"/>
  <c r="N562" i="2"/>
  <c r="N561" i="2"/>
  <c r="N560" i="2"/>
  <c r="N559" i="2"/>
  <c r="N558" i="2"/>
  <c r="N557" i="2"/>
  <c r="N544" i="2"/>
  <c r="N543" i="2" s="1"/>
  <c r="N532" i="2"/>
  <c r="N531" i="2" s="1"/>
  <c r="N520" i="2"/>
  <c r="N519" i="2" s="1"/>
  <c r="N508" i="2"/>
  <c r="N507" i="2" s="1"/>
  <c r="N496" i="2"/>
  <c r="N495" i="2" s="1"/>
  <c r="N472" i="2"/>
  <c r="N471" i="2" s="1"/>
  <c r="N448" i="2"/>
  <c r="N447" i="2" s="1"/>
  <c r="N436" i="2"/>
  <c r="N435" i="2" s="1"/>
  <c r="N424" i="2"/>
  <c r="N423" i="2" s="1"/>
  <c r="N412" i="2"/>
  <c r="N411" i="2" s="1"/>
  <c r="N400" i="2"/>
  <c r="N399" i="2" s="1"/>
  <c r="N398" i="2"/>
  <c r="N397" i="2"/>
  <c r="N396" i="2"/>
  <c r="N395" i="2"/>
  <c r="N394" i="2"/>
  <c r="N393" i="2"/>
  <c r="N392" i="2"/>
  <c r="N391" i="2"/>
  <c r="N390" i="2"/>
  <c r="N389" i="2"/>
  <c r="N376" i="2"/>
  <c r="N375" i="2" s="1"/>
  <c r="N364" i="2"/>
  <c r="N363" i="2" s="1"/>
  <c r="N352" i="2"/>
  <c r="N351" i="2" s="1"/>
  <c r="N340" i="2"/>
  <c r="N339" i="2" s="1"/>
  <c r="N328" i="2"/>
  <c r="N327" i="2" s="1"/>
  <c r="N316" i="2"/>
  <c r="N315" i="2" s="1"/>
  <c r="N304" i="2"/>
  <c r="N303" i="2" s="1"/>
  <c r="N292" i="2"/>
  <c r="N291" i="2" s="1"/>
  <c r="N280" i="2"/>
  <c r="N279" i="2" s="1"/>
  <c r="N268" i="2"/>
  <c r="N267" i="2" s="1"/>
  <c r="N256" i="2"/>
  <c r="N255" i="2" s="1"/>
  <c r="N244" i="2"/>
  <c r="N243" i="2" s="1"/>
  <c r="N232" i="2"/>
  <c r="N231" i="2" s="1"/>
  <c r="N220" i="2"/>
  <c r="N219" i="2" s="1"/>
  <c r="N218" i="2"/>
  <c r="N217" i="2"/>
  <c r="N216" i="2"/>
  <c r="N215" i="2"/>
  <c r="N214" i="2"/>
  <c r="N213" i="2"/>
  <c r="N177" i="2" s="1"/>
  <c r="N212" i="2"/>
  <c r="N211" i="2"/>
  <c r="N210" i="2"/>
  <c r="N209" i="2"/>
  <c r="N196" i="2"/>
  <c r="N195" i="2" s="1"/>
  <c r="N184" i="2"/>
  <c r="N183" i="2" s="1"/>
  <c r="N148" i="2"/>
  <c r="N147" i="2" s="1"/>
  <c r="N136" i="2"/>
  <c r="N135" i="2" s="1"/>
  <c r="N124" i="2"/>
  <c r="N123" i="2" s="1"/>
  <c r="N112" i="2"/>
  <c r="N111" i="2" s="1"/>
  <c r="N100" i="2"/>
  <c r="N99" i="2" s="1"/>
  <c r="N64" i="2"/>
  <c r="N63" i="2" s="1"/>
  <c r="N52" i="2"/>
  <c r="N51" i="2" s="1"/>
  <c r="N28" i="2"/>
  <c r="N27" i="2" s="1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64" i="2"/>
  <c r="M352" i="2"/>
  <c r="M340" i="2"/>
  <c r="M328" i="2"/>
  <c r="M316" i="2"/>
  <c r="M304" i="2"/>
  <c r="M292" i="2"/>
  <c r="M280" i="2"/>
  <c r="M268" i="2"/>
  <c r="M256" i="2"/>
  <c r="M244" i="2"/>
  <c r="M232" i="2"/>
  <c r="M220" i="2"/>
  <c r="M219" i="2" s="1"/>
  <c r="M218" i="2"/>
  <c r="M217" i="2"/>
  <c r="M216" i="2"/>
  <c r="M215" i="2"/>
  <c r="M214" i="2"/>
  <c r="M213" i="2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E27" i="2" l="1"/>
  <c r="E99" i="2"/>
  <c r="E147" i="2"/>
  <c r="E399" i="2"/>
  <c r="E447" i="2"/>
  <c r="E519" i="2"/>
  <c r="E639" i="2"/>
  <c r="E675" i="2"/>
  <c r="E795" i="2"/>
  <c r="E750" i="2"/>
  <c r="E754" i="2"/>
  <c r="E879" i="2"/>
  <c r="E927" i="2"/>
  <c r="E988" i="2"/>
  <c r="M255" i="2"/>
  <c r="M303" i="2"/>
  <c r="M351" i="2"/>
  <c r="E39" i="2"/>
  <c r="E111" i="2"/>
  <c r="E183" i="2"/>
  <c r="E219" i="2"/>
  <c r="E411" i="2"/>
  <c r="E471" i="2"/>
  <c r="E531" i="2"/>
  <c r="E567" i="2"/>
  <c r="E687" i="2"/>
  <c r="E723" i="2"/>
  <c r="E759" i="2"/>
  <c r="E807" i="2"/>
  <c r="E751" i="2"/>
  <c r="E755" i="2"/>
  <c r="E843" i="2"/>
  <c r="E891" i="2"/>
  <c r="E952" i="2"/>
  <c r="M243" i="2"/>
  <c r="E51" i="2"/>
  <c r="E123" i="2"/>
  <c r="E195" i="2"/>
  <c r="E423" i="2"/>
  <c r="E495" i="2"/>
  <c r="E543" i="2"/>
  <c r="E579" i="2"/>
  <c r="E615" i="2"/>
  <c r="E699" i="2"/>
  <c r="E735" i="2"/>
  <c r="E771" i="2"/>
  <c r="E819" i="2"/>
  <c r="E752" i="2"/>
  <c r="E756" i="2"/>
  <c r="E855" i="2"/>
  <c r="E903" i="2"/>
  <c r="E964" i="2"/>
  <c r="M291" i="2"/>
  <c r="M339" i="2"/>
  <c r="M267" i="2"/>
  <c r="M315" i="2"/>
  <c r="M363" i="2"/>
  <c r="M231" i="2"/>
  <c r="M279" i="2"/>
  <c r="M327" i="2"/>
  <c r="M375" i="2"/>
  <c r="E63" i="2"/>
  <c r="E135" i="2"/>
  <c r="E435" i="2"/>
  <c r="E507" i="2"/>
  <c r="E591" i="2"/>
  <c r="E627" i="2"/>
  <c r="E663" i="2"/>
  <c r="E783" i="2"/>
  <c r="E749" i="2"/>
  <c r="E753" i="2"/>
  <c r="E867" i="2"/>
  <c r="E915" i="2"/>
  <c r="E976" i="2"/>
  <c r="E487" i="2"/>
  <c r="E491" i="2"/>
  <c r="N486" i="2"/>
  <c r="N462" i="2" s="1"/>
  <c r="N490" i="2"/>
  <c r="N466" i="2" s="1"/>
  <c r="E488" i="2"/>
  <c r="N488" i="2"/>
  <c r="N464" i="2" s="1"/>
  <c r="E485" i="2"/>
  <c r="E489" i="2"/>
  <c r="E493" i="2"/>
  <c r="E486" i="2"/>
  <c r="E490" i="2"/>
  <c r="M486" i="2"/>
  <c r="M462" i="2" s="1"/>
  <c r="M490" i="2"/>
  <c r="M466" i="2" s="1"/>
  <c r="M494" i="2"/>
  <c r="M470" i="2" s="1"/>
  <c r="N487" i="2"/>
  <c r="N463" i="2" s="1"/>
  <c r="N491" i="2"/>
  <c r="N467" i="2" s="1"/>
  <c r="E492" i="2"/>
  <c r="N485" i="2"/>
  <c r="N489" i="2"/>
  <c r="N465" i="2" s="1"/>
  <c r="N9" i="2" s="1"/>
  <c r="N493" i="2"/>
  <c r="N469" i="2" s="1"/>
  <c r="E494" i="2"/>
  <c r="M485" i="2"/>
  <c r="M489" i="2"/>
  <c r="M465" i="2" s="1"/>
  <c r="N494" i="2"/>
  <c r="N470" i="2" s="1"/>
  <c r="M487" i="2"/>
  <c r="M463" i="2" s="1"/>
  <c r="M491" i="2"/>
  <c r="M467" i="2" s="1"/>
  <c r="N492" i="2"/>
  <c r="N468" i="2" s="1"/>
  <c r="M488" i="2"/>
  <c r="M464" i="2" s="1"/>
  <c r="M492" i="2"/>
  <c r="M468" i="2" s="1"/>
  <c r="M493" i="2"/>
  <c r="M469" i="2" s="1"/>
  <c r="E175" i="2"/>
  <c r="N176" i="2"/>
  <c r="E179" i="2"/>
  <c r="N174" i="2"/>
  <c r="N178" i="2"/>
  <c r="N182" i="2"/>
  <c r="E176" i="2"/>
  <c r="E180" i="2"/>
  <c r="E388" i="2"/>
  <c r="N175" i="2"/>
  <c r="N179" i="2"/>
  <c r="M180" i="2"/>
  <c r="N173" i="2"/>
  <c r="N181" i="2"/>
  <c r="N13" i="2" s="1"/>
  <c r="N180" i="2"/>
  <c r="N556" i="2"/>
  <c r="N555" i="2" s="1"/>
  <c r="E556" i="2"/>
  <c r="E652" i="2"/>
  <c r="E16" i="2"/>
  <c r="E940" i="2"/>
  <c r="E177" i="2"/>
  <c r="E174" i="2"/>
  <c r="E178" i="2"/>
  <c r="M177" i="2"/>
  <c r="M181" i="2"/>
  <c r="E208" i="2"/>
  <c r="E712" i="2"/>
  <c r="E832" i="2"/>
  <c r="E181" i="2"/>
  <c r="M176" i="2"/>
  <c r="E182" i="2"/>
  <c r="M175" i="2"/>
  <c r="M179" i="2"/>
  <c r="E604" i="2"/>
  <c r="E173" i="2"/>
  <c r="N652" i="2"/>
  <c r="N651" i="2" s="1"/>
  <c r="N832" i="2"/>
  <c r="N831" i="2" s="1"/>
  <c r="M174" i="2"/>
  <c r="M178" i="2"/>
  <c r="M182" i="2"/>
  <c r="M940" i="2"/>
  <c r="M939" i="2" s="1"/>
  <c r="N208" i="2"/>
  <c r="N207" i="2" s="1"/>
  <c r="N749" i="2"/>
  <c r="N748" i="2" s="1"/>
  <c r="N747" i="2" s="1"/>
  <c r="N40" i="2"/>
  <c r="N39" i="2" s="1"/>
  <c r="N388" i="2"/>
  <c r="N387" i="2" s="1"/>
  <c r="N712" i="2"/>
  <c r="N711" i="2" s="1"/>
  <c r="N940" i="2"/>
  <c r="N939" i="2" s="1"/>
  <c r="M712" i="2"/>
  <c r="M711" i="2" s="1"/>
  <c r="N604" i="2"/>
  <c r="N603" i="2" s="1"/>
  <c r="M388" i="2"/>
  <c r="M387" i="2" s="1"/>
  <c r="M652" i="2"/>
  <c r="M651" i="2" s="1"/>
  <c r="M208" i="2"/>
  <c r="M207" i="2" s="1"/>
  <c r="M173" i="2"/>
  <c r="M556" i="2"/>
  <c r="M555" i="2" s="1"/>
  <c r="M832" i="2"/>
  <c r="M831" i="2" s="1"/>
  <c r="M749" i="2"/>
  <c r="M748" i="2" s="1"/>
  <c r="M747" i="2" s="1"/>
  <c r="M40" i="2"/>
  <c r="M39" i="2" s="1"/>
  <c r="M604" i="2"/>
  <c r="M603" i="2" s="1"/>
  <c r="N14" i="2" l="1"/>
  <c r="E748" i="2"/>
  <c r="E747" i="2" s="1"/>
  <c r="E603" i="2"/>
  <c r="E711" i="2"/>
  <c r="E15" i="2"/>
  <c r="E468" i="2"/>
  <c r="E12" i="2" s="1"/>
  <c r="E464" i="2"/>
  <c r="E8" i="2" s="1"/>
  <c r="E463" i="2"/>
  <c r="E7" i="2" s="1"/>
  <c r="E207" i="2"/>
  <c r="E651" i="2"/>
  <c r="E465" i="2"/>
  <c r="E9" i="2" s="1"/>
  <c r="E461" i="2"/>
  <c r="E5" i="2" s="1"/>
  <c r="E555" i="2"/>
  <c r="E387" i="2"/>
  <c r="E466" i="2"/>
  <c r="E10" i="2" s="1"/>
  <c r="M10" i="2"/>
  <c r="E831" i="2"/>
  <c r="E939" i="2"/>
  <c r="E462" i="2"/>
  <c r="E6" i="2" s="1"/>
  <c r="E467" i="2"/>
  <c r="E470" i="2"/>
  <c r="E14" i="2" s="1"/>
  <c r="E469" i="2"/>
  <c r="E13" i="2" s="1"/>
  <c r="M6" i="2"/>
  <c r="M8" i="2"/>
  <c r="N8" i="2"/>
  <c r="M9" i="2"/>
  <c r="N12" i="2"/>
  <c r="N7" i="2"/>
  <c r="N6" i="2"/>
  <c r="N11" i="2"/>
  <c r="M11" i="2"/>
  <c r="M14" i="2"/>
  <c r="M7" i="2"/>
  <c r="M13" i="2"/>
  <c r="N10" i="2"/>
  <c r="M12" i="2"/>
  <c r="N461" i="2"/>
  <c r="N5" i="2" s="1"/>
  <c r="M461" i="2"/>
  <c r="M5" i="2" s="1"/>
  <c r="N172" i="2"/>
  <c r="N171" i="2" s="1"/>
  <c r="N484" i="2"/>
  <c r="N483" i="2" s="1"/>
  <c r="E484" i="2"/>
  <c r="E172" i="2"/>
  <c r="M172" i="2"/>
  <c r="M171" i="2" s="1"/>
  <c r="N16" i="2"/>
  <c r="M484" i="2"/>
  <c r="M483" i="2" s="1"/>
  <c r="M16" i="2"/>
  <c r="M15" i="2" s="1"/>
  <c r="E460" i="2" l="1"/>
  <c r="E483" i="2"/>
  <c r="E171" i="2"/>
  <c r="E459" i="2"/>
  <c r="E11" i="2"/>
  <c r="E4" i="2" s="1"/>
  <c r="N15" i="2"/>
  <c r="N4" i="2"/>
  <c r="N460" i="2"/>
  <c r="N459" i="2" s="1"/>
  <c r="M460" i="2"/>
  <c r="M459" i="2" s="1"/>
  <c r="M4" i="2"/>
  <c r="M3" i="2" s="1"/>
  <c r="E3" i="2" l="1"/>
  <c r="N3" i="2"/>
  <c r="O940" i="2" l="1"/>
  <c r="O64" i="2"/>
  <c r="O100" i="2"/>
  <c r="O112" i="2"/>
  <c r="O124" i="2"/>
  <c r="O136" i="2"/>
  <c r="O148" i="2"/>
  <c r="O184" i="2"/>
  <c r="O196" i="2"/>
  <c r="O220" i="2"/>
  <c r="O232" i="2"/>
  <c r="O244" i="2"/>
  <c r="O256" i="2"/>
  <c r="O268" i="2"/>
  <c r="O280" i="2"/>
  <c r="O292" i="2"/>
  <c r="O304" i="2"/>
  <c r="O316" i="2"/>
  <c r="O328" i="2"/>
  <c r="O340" i="2"/>
  <c r="O352" i="2"/>
  <c r="O364" i="2"/>
  <c r="O376" i="2"/>
  <c r="O400" i="2"/>
  <c r="O412" i="2"/>
  <c r="O424" i="2"/>
  <c r="O436" i="2"/>
  <c r="O448" i="2"/>
  <c r="O472" i="2"/>
  <c r="O496" i="2"/>
  <c r="O508" i="2"/>
  <c r="O520" i="2"/>
  <c r="O532" i="2"/>
  <c r="O544" i="2"/>
  <c r="O568" i="2"/>
  <c r="O580" i="2"/>
  <c r="O592" i="2"/>
  <c r="O616" i="2"/>
  <c r="O628" i="2"/>
  <c r="O640" i="2"/>
  <c r="O664" i="2"/>
  <c r="O676" i="2"/>
  <c r="O688" i="2"/>
  <c r="O700" i="2"/>
  <c r="O724" i="2"/>
  <c r="O736" i="2"/>
  <c r="O760" i="2"/>
  <c r="O772" i="2"/>
  <c r="O784" i="2"/>
  <c r="O796" i="2"/>
  <c r="O808" i="2"/>
  <c r="O820" i="2"/>
  <c r="O844" i="2"/>
  <c r="O856" i="2"/>
  <c r="O868" i="2"/>
  <c r="O880" i="2"/>
  <c r="O892" i="2"/>
  <c r="O904" i="2"/>
  <c r="O916" i="2"/>
  <c r="O928" i="2"/>
  <c r="O953" i="2"/>
  <c r="O965" i="2"/>
  <c r="O977" i="2"/>
  <c r="O989" i="2"/>
  <c r="R996" i="2"/>
  <c r="P983" i="2"/>
  <c r="B983" i="2" s="1"/>
  <c r="P979" i="2"/>
  <c r="B979" i="2" s="1"/>
  <c r="P971" i="2"/>
  <c r="B971" i="2" s="1"/>
  <c r="P936" i="2"/>
  <c r="B936" i="2" s="1"/>
  <c r="P935" i="2"/>
  <c r="B935" i="2" s="1"/>
  <c r="P930" i="2"/>
  <c r="B930" i="2" s="1"/>
  <c r="P923" i="2"/>
  <c r="B923" i="2" s="1"/>
  <c r="P918" i="2"/>
  <c r="B918" i="2" s="1"/>
  <c r="P598" i="2"/>
  <c r="B598" i="2" s="1"/>
  <c r="P456" i="2"/>
  <c r="B456" i="2" s="1"/>
  <c r="P455" i="2"/>
  <c r="B455" i="2" s="1"/>
  <c r="P454" i="2"/>
  <c r="B454" i="2" s="1"/>
  <c r="P450" i="2"/>
  <c r="B450" i="2" s="1"/>
  <c r="P222" i="2"/>
  <c r="B222" i="2" s="1"/>
  <c r="P203" i="2"/>
  <c r="B203" i="2" s="1"/>
  <c r="P191" i="2"/>
  <c r="B191" i="2" s="1"/>
  <c r="P189" i="2"/>
  <c r="B189" i="2" s="1"/>
  <c r="P144" i="2"/>
  <c r="B144" i="2" s="1"/>
  <c r="P143" i="2"/>
  <c r="B143" i="2" s="1"/>
  <c r="P142" i="2"/>
  <c r="B142" i="2" s="1"/>
  <c r="P138" i="2"/>
  <c r="B138" i="2" s="1"/>
  <c r="P137" i="2"/>
  <c r="B137" i="2" s="1"/>
  <c r="P120" i="2"/>
  <c r="B120" i="2" s="1"/>
  <c r="P117" i="2"/>
  <c r="B117" i="2" s="1"/>
  <c r="P107" i="2"/>
  <c r="B107" i="2" s="1"/>
  <c r="P102" i="2"/>
  <c r="B102" i="2" s="1"/>
  <c r="P66" i="2"/>
  <c r="B66" i="2" s="1"/>
  <c r="P60" i="2"/>
  <c r="P59" i="2"/>
  <c r="P58" i="2"/>
  <c r="P54" i="2"/>
  <c r="P36" i="2"/>
  <c r="B36" i="2" s="1"/>
  <c r="P35" i="2"/>
  <c r="B35" i="2" s="1"/>
  <c r="P34" i="2"/>
  <c r="B34" i="2" s="1"/>
  <c r="P33" i="2"/>
  <c r="B33" i="2" s="1"/>
  <c r="P30" i="2"/>
  <c r="B30" i="2" s="1"/>
  <c r="P29" i="2"/>
  <c r="B29" i="2" s="1"/>
  <c r="P155" i="2"/>
  <c r="B155" i="2" s="1"/>
  <c r="P863" i="2"/>
  <c r="B863" i="2" s="1"/>
  <c r="B54" i="2" l="1"/>
  <c r="P42" i="2"/>
  <c r="B58" i="2"/>
  <c r="B59" i="2"/>
  <c r="B60" i="2"/>
  <c r="O976" i="2"/>
  <c r="O915" i="2"/>
  <c r="O867" i="2"/>
  <c r="O807" i="2"/>
  <c r="O759" i="2"/>
  <c r="O687" i="2"/>
  <c r="O627" i="2"/>
  <c r="O567" i="2"/>
  <c r="O507" i="2"/>
  <c r="O435" i="2"/>
  <c r="O375" i="2"/>
  <c r="O327" i="2"/>
  <c r="O279" i="2"/>
  <c r="O231" i="2"/>
  <c r="O147" i="2"/>
  <c r="O99" i="2"/>
  <c r="O964" i="2"/>
  <c r="O903" i="2"/>
  <c r="O855" i="2"/>
  <c r="O795" i="2"/>
  <c r="O735" i="2"/>
  <c r="O675" i="2"/>
  <c r="O615" i="2"/>
  <c r="O543" i="2"/>
  <c r="O495" i="2"/>
  <c r="O423" i="2"/>
  <c r="O363" i="2"/>
  <c r="O315" i="2"/>
  <c r="O267" i="2"/>
  <c r="O219" i="2"/>
  <c r="O135" i="2"/>
  <c r="O63" i="2"/>
  <c r="O952" i="2"/>
  <c r="O891" i="2"/>
  <c r="O843" i="2"/>
  <c r="O783" i="2"/>
  <c r="O723" i="2"/>
  <c r="O663" i="2"/>
  <c r="O591" i="2"/>
  <c r="O531" i="2"/>
  <c r="O471" i="2"/>
  <c r="O411" i="2"/>
  <c r="O351" i="2"/>
  <c r="O303" i="2"/>
  <c r="O255" i="2"/>
  <c r="O195" i="2"/>
  <c r="O123" i="2"/>
  <c r="O939" i="2"/>
  <c r="O988" i="2"/>
  <c r="O927" i="2"/>
  <c r="O879" i="2"/>
  <c r="O819" i="2"/>
  <c r="O771" i="2"/>
  <c r="O699" i="2"/>
  <c r="O639" i="2"/>
  <c r="O579" i="2"/>
  <c r="O519" i="2"/>
  <c r="O447" i="2"/>
  <c r="O399" i="2"/>
  <c r="O339" i="2"/>
  <c r="O291" i="2"/>
  <c r="O243" i="2"/>
  <c r="O183" i="2"/>
  <c r="O111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Q33" i="2"/>
  <c r="P37" i="2"/>
  <c r="B37" i="2" s="1"/>
  <c r="Q107" i="2"/>
  <c r="P115" i="2"/>
  <c r="B115" i="2" s="1"/>
  <c r="P121" i="2"/>
  <c r="B121" i="2" s="1"/>
  <c r="Q143" i="2"/>
  <c r="P500" i="2"/>
  <c r="B500" i="2" s="1"/>
  <c r="P504" i="2"/>
  <c r="B504" i="2" s="1"/>
  <c r="P511" i="2"/>
  <c r="B511" i="2" s="1"/>
  <c r="P517" i="2"/>
  <c r="B517" i="2" s="1"/>
  <c r="P524" i="2"/>
  <c r="B524" i="2" s="1"/>
  <c r="P528" i="2"/>
  <c r="B528" i="2" s="1"/>
  <c r="P535" i="2"/>
  <c r="B535" i="2" s="1"/>
  <c r="P539" i="2"/>
  <c r="B539" i="2" s="1"/>
  <c r="P545" i="2"/>
  <c r="B545" i="2" s="1"/>
  <c r="P550" i="2"/>
  <c r="B550" i="2" s="1"/>
  <c r="P554" i="2"/>
  <c r="B554" i="2" s="1"/>
  <c r="P583" i="2"/>
  <c r="B583" i="2" s="1"/>
  <c r="P587" i="2"/>
  <c r="B587" i="2" s="1"/>
  <c r="P593" i="2"/>
  <c r="B593" i="2" s="1"/>
  <c r="Q598" i="2"/>
  <c r="P602" i="2"/>
  <c r="B602" i="2" s="1"/>
  <c r="P632" i="2"/>
  <c r="B632" i="2" s="1"/>
  <c r="P636" i="2"/>
  <c r="B636" i="2" s="1"/>
  <c r="P643" i="2"/>
  <c r="B643" i="2" s="1"/>
  <c r="P647" i="2"/>
  <c r="B647" i="2" s="1"/>
  <c r="P677" i="2"/>
  <c r="B677" i="2" s="1"/>
  <c r="P683" i="2"/>
  <c r="B683" i="2" s="1"/>
  <c r="P701" i="2"/>
  <c r="B701" i="2" s="1"/>
  <c r="P706" i="2"/>
  <c r="B706" i="2" s="1"/>
  <c r="P710" i="2"/>
  <c r="B710" i="2" s="1"/>
  <c r="P741" i="2"/>
  <c r="B741" i="2" s="1"/>
  <c r="P745" i="2"/>
  <c r="B745" i="2" s="1"/>
  <c r="P917" i="2"/>
  <c r="B917" i="2" s="1"/>
  <c r="P921" i="2"/>
  <c r="B921" i="2" s="1"/>
  <c r="P925" i="2"/>
  <c r="B925" i="2" s="1"/>
  <c r="P929" i="2"/>
  <c r="B929" i="2" s="1"/>
  <c r="P933" i="2"/>
  <c r="B933" i="2" s="1"/>
  <c r="P937" i="2"/>
  <c r="B937" i="2" s="1"/>
  <c r="P955" i="2"/>
  <c r="B955" i="2" s="1"/>
  <c r="P959" i="2"/>
  <c r="B959" i="2" s="1"/>
  <c r="P963" i="2"/>
  <c r="B963" i="2" s="1"/>
  <c r="P981" i="2"/>
  <c r="B981" i="2" s="1"/>
  <c r="P985" i="2"/>
  <c r="B985" i="2" s="1"/>
  <c r="Q30" i="2"/>
  <c r="P116" i="2"/>
  <c r="B116" i="2" s="1"/>
  <c r="P122" i="2"/>
  <c r="B122" i="2" s="1"/>
  <c r="Q144" i="2"/>
  <c r="Q189" i="2"/>
  <c r="Q450" i="2"/>
  <c r="Q454" i="2"/>
  <c r="P501" i="2"/>
  <c r="B501" i="2" s="1"/>
  <c r="P505" i="2"/>
  <c r="B505" i="2" s="1"/>
  <c r="P512" i="2"/>
  <c r="B512" i="2" s="1"/>
  <c r="P518" i="2"/>
  <c r="B518" i="2" s="1"/>
  <c r="P525" i="2"/>
  <c r="B525" i="2" s="1"/>
  <c r="P529" i="2"/>
  <c r="B529" i="2" s="1"/>
  <c r="P536" i="2"/>
  <c r="B536" i="2" s="1"/>
  <c r="P540" i="2"/>
  <c r="B540" i="2" s="1"/>
  <c r="P547" i="2"/>
  <c r="B547" i="2" s="1"/>
  <c r="P551" i="2"/>
  <c r="B551" i="2" s="1"/>
  <c r="P584" i="2"/>
  <c r="B584" i="2" s="1"/>
  <c r="P588" i="2"/>
  <c r="B588" i="2" s="1"/>
  <c r="P595" i="2"/>
  <c r="B595" i="2" s="1"/>
  <c r="P599" i="2"/>
  <c r="B599" i="2" s="1"/>
  <c r="P633" i="2"/>
  <c r="B633" i="2" s="1"/>
  <c r="P637" i="2"/>
  <c r="B637" i="2" s="1"/>
  <c r="P644" i="2"/>
  <c r="B644" i="2" s="1"/>
  <c r="P648" i="2"/>
  <c r="B648" i="2" s="1"/>
  <c r="P679" i="2"/>
  <c r="B679" i="2" s="1"/>
  <c r="P684" i="2"/>
  <c r="B684" i="2" s="1"/>
  <c r="P703" i="2"/>
  <c r="B703" i="2" s="1"/>
  <c r="P707" i="2"/>
  <c r="B707" i="2" s="1"/>
  <c r="P737" i="2"/>
  <c r="B737" i="2" s="1"/>
  <c r="P742" i="2"/>
  <c r="B742" i="2" s="1"/>
  <c r="P746" i="2"/>
  <c r="B746" i="2" s="1"/>
  <c r="Q918" i="2"/>
  <c r="P922" i="2"/>
  <c r="B922" i="2" s="1"/>
  <c r="P926" i="2"/>
  <c r="B926" i="2" s="1"/>
  <c r="Q930" i="2"/>
  <c r="P934" i="2"/>
  <c r="B934" i="2" s="1"/>
  <c r="P938" i="2"/>
  <c r="B938" i="2" s="1"/>
  <c r="P956" i="2"/>
  <c r="B956" i="2" s="1"/>
  <c r="P960" i="2"/>
  <c r="B960" i="2" s="1"/>
  <c r="P978" i="2"/>
  <c r="B978" i="2" s="1"/>
  <c r="P982" i="2"/>
  <c r="B982" i="2" s="1"/>
  <c r="P986" i="2"/>
  <c r="B986" i="2" s="1"/>
  <c r="Q191" i="2"/>
  <c r="Q203" i="2"/>
  <c r="Q455" i="2"/>
  <c r="P497" i="2"/>
  <c r="B497" i="2" s="1"/>
  <c r="P502" i="2"/>
  <c r="B502" i="2" s="1"/>
  <c r="P506" i="2"/>
  <c r="B506" i="2" s="1"/>
  <c r="P513" i="2"/>
  <c r="B513" i="2" s="1"/>
  <c r="P521" i="2"/>
  <c r="B521" i="2" s="1"/>
  <c r="P526" i="2"/>
  <c r="B526" i="2" s="1"/>
  <c r="P530" i="2"/>
  <c r="B530" i="2" s="1"/>
  <c r="P537" i="2"/>
  <c r="B537" i="2" s="1"/>
  <c r="P541" i="2"/>
  <c r="B541" i="2" s="1"/>
  <c r="P548" i="2"/>
  <c r="B548" i="2" s="1"/>
  <c r="P552" i="2"/>
  <c r="B552" i="2" s="1"/>
  <c r="P585" i="2"/>
  <c r="B585" i="2" s="1"/>
  <c r="P589" i="2"/>
  <c r="B589" i="2" s="1"/>
  <c r="P596" i="2"/>
  <c r="B596" i="2" s="1"/>
  <c r="P600" i="2"/>
  <c r="B600" i="2" s="1"/>
  <c r="P629" i="2"/>
  <c r="B629" i="2" s="1"/>
  <c r="P634" i="2"/>
  <c r="B634" i="2" s="1"/>
  <c r="P638" i="2"/>
  <c r="B638" i="2" s="1"/>
  <c r="P645" i="2"/>
  <c r="B645" i="2" s="1"/>
  <c r="P649" i="2"/>
  <c r="B649" i="2" s="1"/>
  <c r="P680" i="2"/>
  <c r="B680" i="2" s="1"/>
  <c r="P685" i="2"/>
  <c r="B685" i="2" s="1"/>
  <c r="P704" i="2"/>
  <c r="B704" i="2" s="1"/>
  <c r="P708" i="2"/>
  <c r="B708" i="2" s="1"/>
  <c r="P739" i="2"/>
  <c r="B739" i="2" s="1"/>
  <c r="P743" i="2"/>
  <c r="B743" i="2" s="1"/>
  <c r="P919" i="2"/>
  <c r="B919" i="2" s="1"/>
  <c r="Q923" i="2"/>
  <c r="P931" i="2"/>
  <c r="B931" i="2" s="1"/>
  <c r="Q935" i="2"/>
  <c r="P957" i="2"/>
  <c r="B957" i="2" s="1"/>
  <c r="P961" i="2"/>
  <c r="B961" i="2" s="1"/>
  <c r="Q979" i="2"/>
  <c r="Q983" i="2"/>
  <c r="P987" i="2"/>
  <c r="B987" i="2" s="1"/>
  <c r="Q34" i="2"/>
  <c r="P38" i="2"/>
  <c r="B38" i="2" s="1"/>
  <c r="Q66" i="2"/>
  <c r="P31" i="2"/>
  <c r="B31" i="2" s="1"/>
  <c r="Q137" i="2"/>
  <c r="Q155" i="2"/>
  <c r="P32" i="2"/>
  <c r="B32" i="2" s="1"/>
  <c r="Q36" i="2"/>
  <c r="Q102" i="2"/>
  <c r="Q120" i="2"/>
  <c r="Q138" i="2"/>
  <c r="Q456" i="2"/>
  <c r="P499" i="2"/>
  <c r="B499" i="2" s="1"/>
  <c r="P503" i="2"/>
  <c r="B503" i="2" s="1"/>
  <c r="P509" i="2"/>
  <c r="B509" i="2" s="1"/>
  <c r="P515" i="2"/>
  <c r="B515" i="2" s="1"/>
  <c r="P523" i="2"/>
  <c r="B523" i="2" s="1"/>
  <c r="P527" i="2"/>
  <c r="B527" i="2" s="1"/>
  <c r="P533" i="2"/>
  <c r="B533" i="2" s="1"/>
  <c r="P538" i="2"/>
  <c r="B538" i="2" s="1"/>
  <c r="P542" i="2"/>
  <c r="B542" i="2" s="1"/>
  <c r="P549" i="2"/>
  <c r="B549" i="2" s="1"/>
  <c r="P553" i="2"/>
  <c r="B553" i="2" s="1"/>
  <c r="P581" i="2"/>
  <c r="B581" i="2" s="1"/>
  <c r="P586" i="2"/>
  <c r="B586" i="2" s="1"/>
  <c r="P590" i="2"/>
  <c r="B590" i="2" s="1"/>
  <c r="P597" i="2"/>
  <c r="B597" i="2" s="1"/>
  <c r="P601" i="2"/>
  <c r="B601" i="2" s="1"/>
  <c r="P631" i="2"/>
  <c r="B631" i="2" s="1"/>
  <c r="P635" i="2"/>
  <c r="B635" i="2" s="1"/>
  <c r="P641" i="2"/>
  <c r="B641" i="2" s="1"/>
  <c r="P646" i="2"/>
  <c r="B646" i="2" s="1"/>
  <c r="P650" i="2"/>
  <c r="B650" i="2" s="1"/>
  <c r="P681" i="2"/>
  <c r="B681" i="2" s="1"/>
  <c r="P686" i="2"/>
  <c r="B686" i="2" s="1"/>
  <c r="P705" i="2"/>
  <c r="B705" i="2" s="1"/>
  <c r="P709" i="2"/>
  <c r="B709" i="2" s="1"/>
  <c r="P740" i="2"/>
  <c r="B740" i="2" s="1"/>
  <c r="P744" i="2"/>
  <c r="B744" i="2" s="1"/>
  <c r="P920" i="2"/>
  <c r="B920" i="2" s="1"/>
  <c r="P924" i="2"/>
  <c r="B924" i="2" s="1"/>
  <c r="P932" i="2"/>
  <c r="B932" i="2" s="1"/>
  <c r="Q936" i="2"/>
  <c r="P954" i="2"/>
  <c r="B954" i="2" s="1"/>
  <c r="P958" i="2"/>
  <c r="B958" i="2" s="1"/>
  <c r="P962" i="2"/>
  <c r="B962" i="2" s="1"/>
  <c r="P980" i="2"/>
  <c r="B980" i="2" s="1"/>
  <c r="P984" i="2"/>
  <c r="B984" i="2" s="1"/>
  <c r="P185" i="2"/>
  <c r="B185" i="2" s="1"/>
  <c r="P194" i="2"/>
  <c r="B194" i="2" s="1"/>
  <c r="P206" i="2"/>
  <c r="B206" i="2" s="1"/>
  <c r="P229" i="2"/>
  <c r="B229" i="2" s="1"/>
  <c r="P235" i="2"/>
  <c r="B235" i="2" s="1"/>
  <c r="P246" i="2"/>
  <c r="B246" i="2" s="1"/>
  <c r="P261" i="2"/>
  <c r="B261" i="2" s="1"/>
  <c r="P272" i="2"/>
  <c r="B272" i="2" s="1"/>
  <c r="P283" i="2"/>
  <c r="B283" i="2" s="1"/>
  <c r="P294" i="2"/>
  <c r="B294" i="2" s="1"/>
  <c r="P305" i="2"/>
  <c r="B305" i="2" s="1"/>
  <c r="P314" i="2"/>
  <c r="B314" i="2" s="1"/>
  <c r="P325" i="2"/>
  <c r="B325" i="2" s="1"/>
  <c r="P331" i="2"/>
  <c r="B331" i="2" s="1"/>
  <c r="P343" i="2"/>
  <c r="B343" i="2" s="1"/>
  <c r="P353" i="2"/>
  <c r="B353" i="2" s="1"/>
  <c r="P362" i="2"/>
  <c r="B362" i="2" s="1"/>
  <c r="P379" i="2"/>
  <c r="B379" i="2" s="1"/>
  <c r="P402" i="2"/>
  <c r="B402" i="2" s="1"/>
  <c r="P413" i="2"/>
  <c r="B413" i="2" s="1"/>
  <c r="P417" i="2"/>
  <c r="B417" i="2" s="1"/>
  <c r="P428" i="2"/>
  <c r="B428" i="2" s="1"/>
  <c r="P482" i="2"/>
  <c r="B482" i="2" s="1"/>
  <c r="P572" i="2"/>
  <c r="B572" i="2" s="1"/>
  <c r="P617" i="2"/>
  <c r="B617" i="2" s="1"/>
  <c r="P626" i="2"/>
  <c r="B626" i="2" s="1"/>
  <c r="P672" i="2"/>
  <c r="B672" i="2" s="1"/>
  <c r="P691" i="2"/>
  <c r="B691" i="2" s="1"/>
  <c r="P725" i="2"/>
  <c r="B725" i="2" s="1"/>
  <c r="P769" i="2"/>
  <c r="B769" i="2" s="1"/>
  <c r="P781" i="2"/>
  <c r="B781" i="2" s="1"/>
  <c r="P792" i="2"/>
  <c r="B792" i="2" s="1"/>
  <c r="P811" i="2"/>
  <c r="B811" i="2" s="1"/>
  <c r="P823" i="2"/>
  <c r="B823" i="2" s="1"/>
  <c r="P846" i="2"/>
  <c r="B846" i="2" s="1"/>
  <c r="P877" i="2"/>
  <c r="B877" i="2" s="1"/>
  <c r="P889" i="2"/>
  <c r="B889" i="2" s="1"/>
  <c r="P900" i="2"/>
  <c r="B900" i="2" s="1"/>
  <c r="P907" i="2"/>
  <c r="B907" i="2" s="1"/>
  <c r="P966" i="2"/>
  <c r="B966" i="2" s="1"/>
  <c r="R993" i="2"/>
  <c r="P295" i="2"/>
  <c r="B295" i="2" s="1"/>
  <c r="P300" i="2"/>
  <c r="B300" i="2" s="1"/>
  <c r="P306" i="2"/>
  <c r="B306" i="2" s="1"/>
  <c r="P311" i="2"/>
  <c r="B311" i="2" s="1"/>
  <c r="P317" i="2"/>
  <c r="B317" i="2" s="1"/>
  <c r="P321" i="2"/>
  <c r="B321" i="2" s="1"/>
  <c r="P326" i="2"/>
  <c r="B326" i="2" s="1"/>
  <c r="P332" i="2"/>
  <c r="B332" i="2" s="1"/>
  <c r="P337" i="2"/>
  <c r="B337" i="2" s="1"/>
  <c r="P344" i="2"/>
  <c r="B344" i="2" s="1"/>
  <c r="P348" i="2"/>
  <c r="B348" i="2" s="1"/>
  <c r="P354" i="2"/>
  <c r="B354" i="2" s="1"/>
  <c r="P359" i="2"/>
  <c r="B359" i="2" s="1"/>
  <c r="P365" i="2"/>
  <c r="B365" i="2" s="1"/>
  <c r="P369" i="2"/>
  <c r="B369" i="2" s="1"/>
  <c r="P374" i="2"/>
  <c r="B374" i="2" s="1"/>
  <c r="P380" i="2"/>
  <c r="B380" i="2" s="1"/>
  <c r="P385" i="2"/>
  <c r="B385" i="2" s="1"/>
  <c r="P403" i="2"/>
  <c r="B403" i="2" s="1"/>
  <c r="P408" i="2"/>
  <c r="B408" i="2" s="1"/>
  <c r="P414" i="2"/>
  <c r="B414" i="2" s="1"/>
  <c r="P419" i="2"/>
  <c r="B419" i="2" s="1"/>
  <c r="P425" i="2"/>
  <c r="B425" i="2" s="1"/>
  <c r="P429" i="2"/>
  <c r="B429" i="2" s="1"/>
  <c r="P434" i="2"/>
  <c r="B434" i="2" s="1"/>
  <c r="P440" i="2"/>
  <c r="B440" i="2" s="1"/>
  <c r="P445" i="2"/>
  <c r="B445" i="2" s="1"/>
  <c r="P473" i="2"/>
  <c r="B473" i="2" s="1"/>
  <c r="P479" i="2"/>
  <c r="B479" i="2" s="1"/>
  <c r="P569" i="2"/>
  <c r="B569" i="2" s="1"/>
  <c r="P573" i="2"/>
  <c r="B573" i="2" s="1"/>
  <c r="P578" i="2"/>
  <c r="B578" i="2" s="1"/>
  <c r="P618" i="2"/>
  <c r="B618" i="2" s="1"/>
  <c r="P623" i="2"/>
  <c r="B623" i="2" s="1"/>
  <c r="P668" i="2"/>
  <c r="B668" i="2" s="1"/>
  <c r="P673" i="2"/>
  <c r="B673" i="2" s="1"/>
  <c r="P692" i="2"/>
  <c r="B692" i="2" s="1"/>
  <c r="P697" i="2"/>
  <c r="B697" i="2" s="1"/>
  <c r="P727" i="2"/>
  <c r="B727" i="2" s="1"/>
  <c r="P732" i="2"/>
  <c r="B732" i="2" s="1"/>
  <c r="P761" i="2"/>
  <c r="B761" i="2" s="1"/>
  <c r="P765" i="2"/>
  <c r="B765" i="2" s="1"/>
  <c r="P770" i="2"/>
  <c r="B770" i="2" s="1"/>
  <c r="P777" i="2"/>
  <c r="B777" i="2" s="1"/>
  <c r="P782" i="2"/>
  <c r="B782" i="2" s="1"/>
  <c r="P788" i="2"/>
  <c r="B788" i="2" s="1"/>
  <c r="P793" i="2"/>
  <c r="B793" i="2" s="1"/>
  <c r="P800" i="2"/>
  <c r="B800" i="2" s="1"/>
  <c r="P805" i="2"/>
  <c r="B805" i="2" s="1"/>
  <c r="P812" i="2"/>
  <c r="B812" i="2" s="1"/>
  <c r="P817" i="2"/>
  <c r="B817" i="2" s="1"/>
  <c r="P824" i="2"/>
  <c r="B824" i="2" s="1"/>
  <c r="P829" i="2"/>
  <c r="B829" i="2" s="1"/>
  <c r="P847" i="2"/>
  <c r="B847" i="2" s="1"/>
  <c r="P852" i="2"/>
  <c r="B852" i="2" s="1"/>
  <c r="P873" i="2"/>
  <c r="B873" i="2" s="1"/>
  <c r="P878" i="2"/>
  <c r="B878" i="2" s="1"/>
  <c r="P885" i="2"/>
  <c r="B885" i="2" s="1"/>
  <c r="P890" i="2"/>
  <c r="B890" i="2" s="1"/>
  <c r="P897" i="2"/>
  <c r="B897" i="2" s="1"/>
  <c r="P901" i="2"/>
  <c r="B901" i="2" s="1"/>
  <c r="P908" i="2"/>
  <c r="B908" i="2" s="1"/>
  <c r="P913" i="2"/>
  <c r="B913" i="2" s="1"/>
  <c r="P968" i="2"/>
  <c r="B968" i="2" s="1"/>
  <c r="P973" i="2"/>
  <c r="B973" i="2" s="1"/>
  <c r="R994" i="2"/>
  <c r="R998" i="2"/>
  <c r="P201" i="2"/>
  <c r="B201" i="2" s="1"/>
  <c r="P224" i="2"/>
  <c r="B224" i="2" s="1"/>
  <c r="P240" i="2"/>
  <c r="B240" i="2" s="1"/>
  <c r="P251" i="2"/>
  <c r="B251" i="2" s="1"/>
  <c r="P257" i="2"/>
  <c r="B257" i="2" s="1"/>
  <c r="P266" i="2"/>
  <c r="B266" i="2" s="1"/>
  <c r="P277" i="2"/>
  <c r="B277" i="2" s="1"/>
  <c r="P288" i="2"/>
  <c r="B288" i="2" s="1"/>
  <c r="P299" i="2"/>
  <c r="B299" i="2" s="1"/>
  <c r="P309" i="2"/>
  <c r="B309" i="2" s="1"/>
  <c r="P320" i="2"/>
  <c r="B320" i="2" s="1"/>
  <c r="P336" i="2"/>
  <c r="B336" i="2" s="1"/>
  <c r="P347" i="2"/>
  <c r="B347" i="2" s="1"/>
  <c r="P357" i="2"/>
  <c r="B357" i="2" s="1"/>
  <c r="P368" i="2"/>
  <c r="B368" i="2" s="1"/>
  <c r="P373" i="2"/>
  <c r="B373" i="2" s="1"/>
  <c r="P384" i="2"/>
  <c r="B384" i="2" s="1"/>
  <c r="P407" i="2"/>
  <c r="B407" i="2" s="1"/>
  <c r="P422" i="2"/>
  <c r="B422" i="2" s="1"/>
  <c r="P433" i="2"/>
  <c r="B433" i="2" s="1"/>
  <c r="P439" i="2"/>
  <c r="B439" i="2" s="1"/>
  <c r="P444" i="2"/>
  <c r="B444" i="2" s="1"/>
  <c r="P477" i="2"/>
  <c r="B477" i="2" s="1"/>
  <c r="P577" i="2"/>
  <c r="B577" i="2" s="1"/>
  <c r="P621" i="2"/>
  <c r="B621" i="2" s="1"/>
  <c r="P667" i="2"/>
  <c r="B667" i="2" s="1"/>
  <c r="P696" i="2"/>
  <c r="B696" i="2" s="1"/>
  <c r="P731" i="2"/>
  <c r="B731" i="2" s="1"/>
  <c r="P764" i="2"/>
  <c r="B764" i="2" s="1"/>
  <c r="P776" i="2"/>
  <c r="B776" i="2" s="1"/>
  <c r="P787" i="2"/>
  <c r="B787" i="2" s="1"/>
  <c r="P799" i="2"/>
  <c r="B799" i="2" s="1"/>
  <c r="P804" i="2"/>
  <c r="B804" i="2" s="1"/>
  <c r="P816" i="2"/>
  <c r="B816" i="2" s="1"/>
  <c r="P828" i="2"/>
  <c r="B828" i="2" s="1"/>
  <c r="P851" i="2"/>
  <c r="B851" i="2" s="1"/>
  <c r="P872" i="2"/>
  <c r="B872" i="2" s="1"/>
  <c r="P884" i="2"/>
  <c r="B884" i="2" s="1"/>
  <c r="P896" i="2"/>
  <c r="B896" i="2" s="1"/>
  <c r="P912" i="2"/>
  <c r="B912" i="2" s="1"/>
  <c r="Q971" i="2"/>
  <c r="R997" i="2"/>
  <c r="P269" i="2"/>
  <c r="B269" i="2" s="1"/>
  <c r="P273" i="2"/>
  <c r="B273" i="2" s="1"/>
  <c r="P278" i="2"/>
  <c r="B278" i="2" s="1"/>
  <c r="P289" i="2"/>
  <c r="B289" i="2" s="1"/>
  <c r="Q222" i="2"/>
  <c r="P233" i="2"/>
  <c r="B233" i="2" s="1"/>
  <c r="P242" i="2"/>
  <c r="B242" i="2" s="1"/>
  <c r="P259" i="2"/>
  <c r="B259" i="2" s="1"/>
  <c r="P270" i="2"/>
  <c r="B270" i="2" s="1"/>
  <c r="P281" i="2"/>
  <c r="B281" i="2" s="1"/>
  <c r="P290" i="2"/>
  <c r="B290" i="2" s="1"/>
  <c r="P301" i="2"/>
  <c r="B301" i="2" s="1"/>
  <c r="P312" i="2"/>
  <c r="B312" i="2" s="1"/>
  <c r="P323" i="2"/>
  <c r="B323" i="2" s="1"/>
  <c r="P333" i="2"/>
  <c r="B333" i="2" s="1"/>
  <c r="P349" i="2"/>
  <c r="B349" i="2" s="1"/>
  <c r="P360" i="2"/>
  <c r="B360" i="2" s="1"/>
  <c r="P371" i="2"/>
  <c r="B371" i="2" s="1"/>
  <c r="P386" i="2"/>
  <c r="B386" i="2" s="1"/>
  <c r="P420" i="2"/>
  <c r="B420" i="2" s="1"/>
  <c r="P480" i="2"/>
  <c r="B480" i="2" s="1"/>
  <c r="P570" i="2"/>
  <c r="B570" i="2" s="1"/>
  <c r="P575" i="2"/>
  <c r="B575" i="2" s="1"/>
  <c r="P698" i="2"/>
  <c r="B698" i="2" s="1"/>
  <c r="P762" i="2"/>
  <c r="B762" i="2" s="1"/>
  <c r="P773" i="2"/>
  <c r="B773" i="2" s="1"/>
  <c r="P785" i="2"/>
  <c r="B785" i="2" s="1"/>
  <c r="P794" i="2"/>
  <c r="B794" i="2" s="1"/>
  <c r="P813" i="2"/>
  <c r="B813" i="2" s="1"/>
  <c r="P825" i="2"/>
  <c r="B825" i="2" s="1"/>
  <c r="P848" i="2"/>
  <c r="B848" i="2" s="1"/>
  <c r="P875" i="2"/>
  <c r="B875" i="2" s="1"/>
  <c r="P887" i="2"/>
  <c r="B887" i="2" s="1"/>
  <c r="P902" i="2"/>
  <c r="B902" i="2" s="1"/>
  <c r="P969" i="2"/>
  <c r="B969" i="2" s="1"/>
  <c r="R999" i="2"/>
  <c r="P186" i="2"/>
  <c r="B186" i="2" s="1"/>
  <c r="P197" i="2"/>
  <c r="B197" i="2" s="1"/>
  <c r="P221" i="2"/>
  <c r="B221" i="2" s="1"/>
  <c r="P225" i="2"/>
  <c r="B225" i="2" s="1"/>
  <c r="P230" i="2"/>
  <c r="B230" i="2" s="1"/>
  <c r="P236" i="2"/>
  <c r="B236" i="2" s="1"/>
  <c r="P241" i="2"/>
  <c r="B241" i="2" s="1"/>
  <c r="P247" i="2"/>
  <c r="B247" i="2" s="1"/>
  <c r="P252" i="2"/>
  <c r="B252" i="2" s="1"/>
  <c r="P258" i="2"/>
  <c r="B258" i="2" s="1"/>
  <c r="P263" i="2"/>
  <c r="B263" i="2" s="1"/>
  <c r="P284" i="2"/>
  <c r="B284" i="2" s="1"/>
  <c r="P187" i="2"/>
  <c r="B187" i="2" s="1"/>
  <c r="P192" i="2"/>
  <c r="B192" i="2" s="1"/>
  <c r="P199" i="2"/>
  <c r="B199" i="2" s="1"/>
  <c r="P204" i="2"/>
  <c r="B204" i="2" s="1"/>
  <c r="P227" i="2"/>
  <c r="B227" i="2" s="1"/>
  <c r="P237" i="2"/>
  <c r="B237" i="2" s="1"/>
  <c r="P248" i="2"/>
  <c r="B248" i="2" s="1"/>
  <c r="P253" i="2"/>
  <c r="B253" i="2" s="1"/>
  <c r="P264" i="2"/>
  <c r="B264" i="2" s="1"/>
  <c r="P275" i="2"/>
  <c r="B275" i="2" s="1"/>
  <c r="P285" i="2"/>
  <c r="B285" i="2" s="1"/>
  <c r="P296" i="2"/>
  <c r="B296" i="2" s="1"/>
  <c r="P307" i="2"/>
  <c r="B307" i="2" s="1"/>
  <c r="P318" i="2"/>
  <c r="B318" i="2" s="1"/>
  <c r="P329" i="2"/>
  <c r="B329" i="2" s="1"/>
  <c r="P338" i="2"/>
  <c r="B338" i="2" s="1"/>
  <c r="P345" i="2"/>
  <c r="B345" i="2" s="1"/>
  <c r="P355" i="2"/>
  <c r="B355" i="2" s="1"/>
  <c r="P366" i="2"/>
  <c r="B366" i="2" s="1"/>
  <c r="P377" i="2"/>
  <c r="B377" i="2" s="1"/>
  <c r="P381" i="2"/>
  <c r="B381" i="2" s="1"/>
  <c r="P404" i="2"/>
  <c r="B404" i="2" s="1"/>
  <c r="P409" i="2"/>
  <c r="B409" i="2" s="1"/>
  <c r="P415" i="2"/>
  <c r="B415" i="2" s="1"/>
  <c r="P426" i="2"/>
  <c r="B426" i="2" s="1"/>
  <c r="P431" i="2"/>
  <c r="B431" i="2" s="1"/>
  <c r="P437" i="2"/>
  <c r="B437" i="2" s="1"/>
  <c r="P441" i="2"/>
  <c r="B441" i="2" s="1"/>
  <c r="P446" i="2"/>
  <c r="B446" i="2" s="1"/>
  <c r="P475" i="2"/>
  <c r="B475" i="2" s="1"/>
  <c r="P619" i="2"/>
  <c r="B619" i="2" s="1"/>
  <c r="P624" i="2"/>
  <c r="B624" i="2" s="1"/>
  <c r="P669" i="2"/>
  <c r="B669" i="2" s="1"/>
  <c r="P674" i="2"/>
  <c r="B674" i="2" s="1"/>
  <c r="P693" i="2"/>
  <c r="B693" i="2" s="1"/>
  <c r="P728" i="2"/>
  <c r="B728" i="2" s="1"/>
  <c r="P733" i="2"/>
  <c r="B733" i="2" s="1"/>
  <c r="P767" i="2"/>
  <c r="B767" i="2" s="1"/>
  <c r="P779" i="2"/>
  <c r="B779" i="2" s="1"/>
  <c r="P789" i="2"/>
  <c r="B789" i="2" s="1"/>
  <c r="P801" i="2"/>
  <c r="B801" i="2" s="1"/>
  <c r="P806" i="2"/>
  <c r="B806" i="2" s="1"/>
  <c r="P818" i="2"/>
  <c r="B818" i="2" s="1"/>
  <c r="P830" i="2"/>
  <c r="B830" i="2" s="1"/>
  <c r="P853" i="2"/>
  <c r="B853" i="2" s="1"/>
  <c r="P869" i="2"/>
  <c r="B869" i="2" s="1"/>
  <c r="P881" i="2"/>
  <c r="B881" i="2" s="1"/>
  <c r="P893" i="2"/>
  <c r="B893" i="2" s="1"/>
  <c r="P898" i="2"/>
  <c r="B898" i="2" s="1"/>
  <c r="P909" i="2"/>
  <c r="B909" i="2" s="1"/>
  <c r="P914" i="2"/>
  <c r="B914" i="2" s="1"/>
  <c r="P974" i="2"/>
  <c r="B974" i="2" s="1"/>
  <c r="R990" i="2"/>
  <c r="R995" i="2"/>
  <c r="P188" i="2"/>
  <c r="B188" i="2" s="1"/>
  <c r="P193" i="2"/>
  <c r="B193" i="2" s="1"/>
  <c r="P200" i="2"/>
  <c r="B200" i="2" s="1"/>
  <c r="P205" i="2"/>
  <c r="B205" i="2" s="1"/>
  <c r="P223" i="2"/>
  <c r="B223" i="2" s="1"/>
  <c r="P228" i="2"/>
  <c r="B228" i="2" s="1"/>
  <c r="P234" i="2"/>
  <c r="B234" i="2" s="1"/>
  <c r="P239" i="2"/>
  <c r="B239" i="2" s="1"/>
  <c r="P245" i="2"/>
  <c r="B245" i="2" s="1"/>
  <c r="P249" i="2"/>
  <c r="B249" i="2" s="1"/>
  <c r="P254" i="2"/>
  <c r="B254" i="2" s="1"/>
  <c r="P260" i="2"/>
  <c r="B260" i="2" s="1"/>
  <c r="P265" i="2"/>
  <c r="B265" i="2" s="1"/>
  <c r="P271" i="2"/>
  <c r="B271" i="2" s="1"/>
  <c r="P276" i="2"/>
  <c r="B276" i="2" s="1"/>
  <c r="P282" i="2"/>
  <c r="B282" i="2" s="1"/>
  <c r="P286" i="2"/>
  <c r="B286" i="2" s="1"/>
  <c r="P293" i="2"/>
  <c r="B293" i="2" s="1"/>
  <c r="P297" i="2"/>
  <c r="B297" i="2" s="1"/>
  <c r="P302" i="2"/>
  <c r="B302" i="2" s="1"/>
  <c r="P308" i="2"/>
  <c r="B308" i="2" s="1"/>
  <c r="P313" i="2"/>
  <c r="B313" i="2" s="1"/>
  <c r="P319" i="2"/>
  <c r="B319" i="2" s="1"/>
  <c r="P324" i="2"/>
  <c r="B324" i="2" s="1"/>
  <c r="P330" i="2"/>
  <c r="B330" i="2" s="1"/>
  <c r="P335" i="2"/>
  <c r="B335" i="2" s="1"/>
  <c r="P341" i="2"/>
  <c r="B341" i="2" s="1"/>
  <c r="P346" i="2"/>
  <c r="B346" i="2" s="1"/>
  <c r="P350" i="2"/>
  <c r="B350" i="2" s="1"/>
  <c r="P356" i="2"/>
  <c r="B356" i="2" s="1"/>
  <c r="P361" i="2"/>
  <c r="B361" i="2" s="1"/>
  <c r="P367" i="2"/>
  <c r="B367" i="2" s="1"/>
  <c r="P372" i="2"/>
  <c r="B372" i="2" s="1"/>
  <c r="P378" i="2"/>
  <c r="B378" i="2" s="1"/>
  <c r="P383" i="2"/>
  <c r="B383" i="2" s="1"/>
  <c r="P401" i="2"/>
  <c r="B401" i="2" s="1"/>
  <c r="P405" i="2"/>
  <c r="B405" i="2" s="1"/>
  <c r="P410" i="2"/>
  <c r="B410" i="2" s="1"/>
  <c r="P416" i="2"/>
  <c r="B416" i="2" s="1"/>
  <c r="P421" i="2"/>
  <c r="B421" i="2" s="1"/>
  <c r="P427" i="2"/>
  <c r="B427" i="2" s="1"/>
  <c r="P432" i="2"/>
  <c r="B432" i="2" s="1"/>
  <c r="P438" i="2"/>
  <c r="B438" i="2" s="1"/>
  <c r="P443" i="2"/>
  <c r="B443" i="2" s="1"/>
  <c r="P476" i="2"/>
  <c r="B476" i="2" s="1"/>
  <c r="P481" i="2"/>
  <c r="B481" i="2" s="1"/>
  <c r="P571" i="2"/>
  <c r="B571" i="2" s="1"/>
  <c r="P576" i="2"/>
  <c r="B576" i="2" s="1"/>
  <c r="P620" i="2"/>
  <c r="B620" i="2" s="1"/>
  <c r="P625" i="2"/>
  <c r="B625" i="2" s="1"/>
  <c r="P665" i="2"/>
  <c r="B665" i="2" s="1"/>
  <c r="P671" i="2"/>
  <c r="B671" i="2" s="1"/>
  <c r="P689" i="2"/>
  <c r="B689" i="2" s="1"/>
  <c r="P695" i="2"/>
  <c r="B695" i="2" s="1"/>
  <c r="P729" i="2"/>
  <c r="B729" i="2" s="1"/>
  <c r="P734" i="2"/>
  <c r="B734" i="2" s="1"/>
  <c r="P763" i="2"/>
  <c r="B763" i="2" s="1"/>
  <c r="P768" i="2"/>
  <c r="B768" i="2" s="1"/>
  <c r="P775" i="2"/>
  <c r="B775" i="2" s="1"/>
  <c r="P780" i="2"/>
  <c r="B780" i="2" s="1"/>
  <c r="P786" i="2"/>
  <c r="B786" i="2" s="1"/>
  <c r="P791" i="2"/>
  <c r="B791" i="2" s="1"/>
  <c r="P797" i="2"/>
  <c r="B797" i="2" s="1"/>
  <c r="P803" i="2"/>
  <c r="B803" i="2" s="1"/>
  <c r="P809" i="2"/>
  <c r="B809" i="2" s="1"/>
  <c r="P815" i="2"/>
  <c r="B815" i="2" s="1"/>
  <c r="P821" i="2"/>
  <c r="B821" i="2" s="1"/>
  <c r="P827" i="2"/>
  <c r="B827" i="2" s="1"/>
  <c r="P845" i="2"/>
  <c r="B845" i="2" s="1"/>
  <c r="P849" i="2"/>
  <c r="B849" i="2" s="1"/>
  <c r="P854" i="2"/>
  <c r="B854" i="2" s="1"/>
  <c r="P871" i="2"/>
  <c r="B871" i="2" s="1"/>
  <c r="P876" i="2"/>
  <c r="B876" i="2" s="1"/>
  <c r="P883" i="2"/>
  <c r="B883" i="2" s="1"/>
  <c r="P888" i="2"/>
  <c r="B888" i="2" s="1"/>
  <c r="P895" i="2"/>
  <c r="B895" i="2" s="1"/>
  <c r="P899" i="2"/>
  <c r="B899" i="2" s="1"/>
  <c r="P905" i="2"/>
  <c r="B905" i="2" s="1"/>
  <c r="P911" i="2"/>
  <c r="B911" i="2" s="1"/>
  <c r="P970" i="2"/>
  <c r="B970" i="2" s="1"/>
  <c r="P975" i="2"/>
  <c r="B975" i="2" s="1"/>
  <c r="R992" i="2"/>
  <c r="P857" i="2"/>
  <c r="B857" i="2" s="1"/>
  <c r="P152" i="2"/>
  <c r="B152" i="2" s="1"/>
  <c r="P865" i="2"/>
  <c r="B865" i="2" s="1"/>
  <c r="Q863" i="2"/>
  <c r="P153" i="2"/>
  <c r="B153" i="2" s="1"/>
  <c r="P859" i="2"/>
  <c r="B859" i="2" s="1"/>
  <c r="P866" i="2"/>
  <c r="B866" i="2" s="1"/>
  <c r="P157" i="2"/>
  <c r="B157" i="2" s="1"/>
  <c r="P860" i="2"/>
  <c r="B860" i="2" s="1"/>
  <c r="P151" i="2"/>
  <c r="B151" i="2" s="1"/>
  <c r="P158" i="2"/>
  <c r="B158" i="2" s="1"/>
  <c r="P861" i="2"/>
  <c r="B861" i="2" s="1"/>
  <c r="P104" i="2"/>
  <c r="B104" i="2" s="1"/>
  <c r="P108" i="2"/>
  <c r="B108" i="2" s="1"/>
  <c r="P70" i="2"/>
  <c r="B70" i="2" s="1"/>
  <c r="P53" i="2"/>
  <c r="P57" i="2"/>
  <c r="P61" i="2"/>
  <c r="P67" i="2"/>
  <c r="B67" i="2" s="1"/>
  <c r="P71" i="2"/>
  <c r="B71" i="2" s="1"/>
  <c r="P101" i="2"/>
  <c r="B101" i="2" s="1"/>
  <c r="P105" i="2"/>
  <c r="B105" i="2" s="1"/>
  <c r="P109" i="2"/>
  <c r="B109" i="2" s="1"/>
  <c r="Q60" i="2"/>
  <c r="Q58" i="2"/>
  <c r="P56" i="2"/>
  <c r="P74" i="2"/>
  <c r="B74" i="2" s="1"/>
  <c r="Q54" i="2"/>
  <c r="B42" i="2"/>
  <c r="P62" i="2"/>
  <c r="P68" i="2"/>
  <c r="B68" i="2" s="1"/>
  <c r="P72" i="2"/>
  <c r="B72" i="2" s="1"/>
  <c r="P106" i="2"/>
  <c r="B106" i="2" s="1"/>
  <c r="P110" i="2"/>
  <c r="B110" i="2" s="1"/>
  <c r="P55" i="2"/>
  <c r="Q59" i="2"/>
  <c r="P65" i="2"/>
  <c r="B65" i="2" s="1"/>
  <c r="P69" i="2"/>
  <c r="B69" i="2" s="1"/>
  <c r="P73" i="2"/>
  <c r="B73" i="2" s="1"/>
  <c r="P103" i="2"/>
  <c r="B103" i="2" s="1"/>
  <c r="P141" i="2"/>
  <c r="B141" i="2" s="1"/>
  <c r="P145" i="2"/>
  <c r="B145" i="2" s="1"/>
  <c r="P451" i="2"/>
  <c r="B451" i="2" s="1"/>
  <c r="P452" i="2"/>
  <c r="B452" i="2" s="1"/>
  <c r="P140" i="2"/>
  <c r="B140" i="2" s="1"/>
  <c r="P458" i="2"/>
  <c r="B458" i="2" s="1"/>
  <c r="P146" i="2"/>
  <c r="B146" i="2" s="1"/>
  <c r="P139" i="2"/>
  <c r="B139" i="2" s="1"/>
  <c r="P449" i="2"/>
  <c r="B449" i="2" s="1"/>
  <c r="P453" i="2"/>
  <c r="B453" i="2" s="1"/>
  <c r="P457" i="2"/>
  <c r="B457" i="2" s="1"/>
  <c r="Q142" i="2"/>
  <c r="P131" i="2"/>
  <c r="B131" i="2" s="1"/>
  <c r="P119" i="2"/>
  <c r="B119" i="2" s="1"/>
  <c r="Q42" i="2" l="1"/>
  <c r="B62" i="2"/>
  <c r="P50" i="2"/>
  <c r="B50" i="2" s="1"/>
  <c r="B56" i="2"/>
  <c r="P44" i="2"/>
  <c r="B61" i="2"/>
  <c r="P49" i="2"/>
  <c r="B49" i="2" s="1"/>
  <c r="B53" i="2"/>
  <c r="P52" i="2"/>
  <c r="P51" i="2" s="1"/>
  <c r="P41" i="2"/>
  <c r="B41" i="2" s="1"/>
  <c r="B55" i="2"/>
  <c r="P43" i="2"/>
  <c r="B43" i="2" s="1"/>
  <c r="P48" i="2"/>
  <c r="B48" i="2" s="1"/>
  <c r="P46" i="2"/>
  <c r="B57" i="2"/>
  <c r="P45" i="2"/>
  <c r="B45" i="2" s="1"/>
  <c r="P47" i="2"/>
  <c r="B47" i="2" s="1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P945" i="2"/>
  <c r="B945" i="2" s="1"/>
  <c r="R961" i="2"/>
  <c r="P948" i="2"/>
  <c r="B948" i="2" s="1"/>
  <c r="R506" i="2"/>
  <c r="R497" i="2"/>
  <c r="R504" i="2"/>
  <c r="R503" i="2"/>
  <c r="R956" i="2"/>
  <c r="P943" i="2"/>
  <c r="B943" i="2" s="1"/>
  <c r="R501" i="2"/>
  <c r="R963" i="2"/>
  <c r="P950" i="2"/>
  <c r="B950" i="2" s="1"/>
  <c r="R955" i="2"/>
  <c r="R480" i="2"/>
  <c r="R479" i="2"/>
  <c r="R962" i="2"/>
  <c r="P949" i="2"/>
  <c r="B949" i="2" s="1"/>
  <c r="R954" i="2"/>
  <c r="P941" i="2"/>
  <c r="B941" i="2" s="1"/>
  <c r="R957" i="2"/>
  <c r="P944" i="2"/>
  <c r="B944" i="2" s="1"/>
  <c r="R502" i="2"/>
  <c r="R500" i="2"/>
  <c r="R476" i="2"/>
  <c r="R499" i="2"/>
  <c r="R960" i="2"/>
  <c r="R505" i="2"/>
  <c r="R959" i="2"/>
  <c r="P946" i="2"/>
  <c r="B946" i="2" s="1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P928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695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696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697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P28" i="2"/>
  <c r="B28" i="2" s="1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698" i="2"/>
  <c r="Q480" i="2"/>
  <c r="Q386" i="2"/>
  <c r="Q360" i="2"/>
  <c r="Q333" i="2"/>
  <c r="Q312" i="2"/>
  <c r="Q290" i="2"/>
  <c r="Q270" i="2"/>
  <c r="Q242" i="2"/>
  <c r="Q984" i="2"/>
  <c r="Q962" i="2"/>
  <c r="Q954" i="2"/>
  <c r="P953" i="2"/>
  <c r="B953" i="2" s="1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P977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P916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P395" i="2"/>
  <c r="B395" i="2" s="1"/>
  <c r="Q224" i="2"/>
  <c r="P212" i="2"/>
  <c r="B212" i="2" s="1"/>
  <c r="Q973" i="2"/>
  <c r="Q761" i="2"/>
  <c r="Q727" i="2"/>
  <c r="P715" i="2"/>
  <c r="B715" i="2" s="1"/>
  <c r="Q668" i="2"/>
  <c r="P656" i="2"/>
  <c r="B656" i="2" s="1"/>
  <c r="Q618" i="2"/>
  <c r="Q573" i="2"/>
  <c r="P561" i="2"/>
  <c r="B561" i="2" s="1"/>
  <c r="Q413" i="2"/>
  <c r="Q353" i="2"/>
  <c r="Q229" i="2"/>
  <c r="P217" i="2"/>
  <c r="B217" i="2" s="1"/>
  <c r="Q281" i="2"/>
  <c r="Q731" i="2"/>
  <c r="P719" i="2"/>
  <c r="B719" i="2" s="1"/>
  <c r="Q667" i="2"/>
  <c r="P655" i="2"/>
  <c r="B655" i="2" s="1"/>
  <c r="Q577" i="2"/>
  <c r="P565" i="2"/>
  <c r="B565" i="2" s="1"/>
  <c r="Q975" i="2"/>
  <c r="Q845" i="2"/>
  <c r="Q821" i="2"/>
  <c r="Q809" i="2"/>
  <c r="Q797" i="2"/>
  <c r="Q729" i="2"/>
  <c r="P717" i="2"/>
  <c r="B717" i="2" s="1"/>
  <c r="Q689" i="2"/>
  <c r="Q665" i="2"/>
  <c r="P653" i="2"/>
  <c r="B653" i="2" s="1"/>
  <c r="Q620" i="2"/>
  <c r="P608" i="2"/>
  <c r="B608" i="2" s="1"/>
  <c r="Q571" i="2"/>
  <c r="P559" i="2"/>
  <c r="B559" i="2" s="1"/>
  <c r="Q405" i="2"/>
  <c r="P393" i="2"/>
  <c r="B393" i="2" s="1"/>
  <c r="Q341" i="2"/>
  <c r="Q245" i="2"/>
  <c r="Q223" i="2"/>
  <c r="P211" i="2"/>
  <c r="B211" i="2" s="1"/>
  <c r="Q881" i="2"/>
  <c r="Q733" i="2"/>
  <c r="P721" i="2"/>
  <c r="B721" i="2" s="1"/>
  <c r="Q669" i="2"/>
  <c r="P657" i="2"/>
  <c r="B657" i="2" s="1"/>
  <c r="Q619" i="2"/>
  <c r="P607" i="2"/>
  <c r="B607" i="2" s="1"/>
  <c r="Q404" i="2"/>
  <c r="P392" i="2"/>
  <c r="B392" i="2" s="1"/>
  <c r="Q377" i="2"/>
  <c r="Q225" i="2"/>
  <c r="P213" i="2"/>
  <c r="B213" i="2" s="1"/>
  <c r="Q197" i="2"/>
  <c r="Q773" i="2"/>
  <c r="Q570" i="2"/>
  <c r="Q425" i="2"/>
  <c r="Q403" i="2"/>
  <c r="P391" i="2"/>
  <c r="B391" i="2" s="1"/>
  <c r="Q317" i="2"/>
  <c r="Q966" i="2"/>
  <c r="Q626" i="2"/>
  <c r="P614" i="2"/>
  <c r="B614" i="2" s="1"/>
  <c r="Q572" i="2"/>
  <c r="P560" i="2"/>
  <c r="B560" i="2" s="1"/>
  <c r="Q269" i="2"/>
  <c r="Q621" i="2"/>
  <c r="P609" i="2"/>
  <c r="B609" i="2" s="1"/>
  <c r="Q257" i="2"/>
  <c r="Q968" i="2"/>
  <c r="Q732" i="2"/>
  <c r="P720" i="2"/>
  <c r="B720" i="2" s="1"/>
  <c r="Q673" i="2"/>
  <c r="P661" i="2"/>
  <c r="B661" i="2" s="1"/>
  <c r="Q623" i="2"/>
  <c r="P611" i="2"/>
  <c r="B611" i="2" s="1"/>
  <c r="Q578" i="2"/>
  <c r="P566" i="2"/>
  <c r="B566" i="2" s="1"/>
  <c r="Q569" i="2"/>
  <c r="P557" i="2"/>
  <c r="B557" i="2" s="1"/>
  <c r="Q402" i="2"/>
  <c r="P390" i="2"/>
  <c r="B390" i="2" s="1"/>
  <c r="Q305" i="2"/>
  <c r="Q185" i="2"/>
  <c r="P839" i="2"/>
  <c r="B839" i="2" s="1"/>
  <c r="Q970" i="2"/>
  <c r="Q905" i="2"/>
  <c r="Q734" i="2"/>
  <c r="P722" i="2"/>
  <c r="B722" i="2" s="1"/>
  <c r="Q671" i="2"/>
  <c r="P659" i="2"/>
  <c r="B659" i="2" s="1"/>
  <c r="Q625" i="2"/>
  <c r="P613" i="2"/>
  <c r="B613" i="2" s="1"/>
  <c r="Q576" i="2"/>
  <c r="P564" i="2"/>
  <c r="B564" i="2" s="1"/>
  <c r="Q410" i="2"/>
  <c r="P398" i="2"/>
  <c r="B398" i="2" s="1"/>
  <c r="Q401" i="2"/>
  <c r="P389" i="2"/>
  <c r="B389" i="2" s="1"/>
  <c r="Q293" i="2"/>
  <c r="Q228" i="2"/>
  <c r="P216" i="2"/>
  <c r="B216" i="2" s="1"/>
  <c r="Q974" i="2"/>
  <c r="Q893" i="2"/>
  <c r="Q869" i="2"/>
  <c r="Q728" i="2"/>
  <c r="P716" i="2"/>
  <c r="B716" i="2" s="1"/>
  <c r="Q674" i="2"/>
  <c r="P662" i="2"/>
  <c r="B662" i="2" s="1"/>
  <c r="Q624" i="2"/>
  <c r="P612" i="2"/>
  <c r="B612" i="2" s="1"/>
  <c r="Q437" i="2"/>
  <c r="Q409" i="2"/>
  <c r="P397" i="2"/>
  <c r="B397" i="2" s="1"/>
  <c r="Q329" i="2"/>
  <c r="Q227" i="2"/>
  <c r="Q230" i="2"/>
  <c r="P218" i="2"/>
  <c r="B218" i="2" s="1"/>
  <c r="Q221" i="2"/>
  <c r="P209" i="2"/>
  <c r="B209" i="2" s="1"/>
  <c r="Q969" i="2"/>
  <c r="Q575" i="2"/>
  <c r="P563" i="2"/>
  <c r="B563" i="2" s="1"/>
  <c r="Q408" i="2"/>
  <c r="P396" i="2"/>
  <c r="B396" i="2" s="1"/>
  <c r="Q725" i="2"/>
  <c r="P713" i="2"/>
  <c r="B713" i="2" s="1"/>
  <c r="Q672" i="2"/>
  <c r="P660" i="2"/>
  <c r="B660" i="2" s="1"/>
  <c r="Q617" i="2"/>
  <c r="P605" i="2"/>
  <c r="B605" i="2" s="1"/>
  <c r="Q860" i="2"/>
  <c r="P836" i="2"/>
  <c r="B836" i="2" s="1"/>
  <c r="Q866" i="2"/>
  <c r="P842" i="2"/>
  <c r="B842" i="2" s="1"/>
  <c r="Q865" i="2"/>
  <c r="P841" i="2"/>
  <c r="B841" i="2" s="1"/>
  <c r="Q861" i="2"/>
  <c r="P837" i="2"/>
  <c r="B837" i="2" s="1"/>
  <c r="Q857" i="2"/>
  <c r="P833" i="2"/>
  <c r="B833" i="2" s="1"/>
  <c r="Q859" i="2"/>
  <c r="P835" i="2"/>
  <c r="B835" i="2" s="1"/>
  <c r="B46" i="2"/>
  <c r="Q61" i="2"/>
  <c r="Q49" i="2" s="1"/>
  <c r="Q53" i="2"/>
  <c r="Q65" i="2"/>
  <c r="P64" i="2"/>
  <c r="Q55" i="2"/>
  <c r="Q56" i="2"/>
  <c r="B44" i="2"/>
  <c r="P136" i="2"/>
  <c r="Q101" i="2"/>
  <c r="P100" i="2"/>
  <c r="Q57" i="2"/>
  <c r="Q62" i="2"/>
  <c r="P448" i="2"/>
  <c r="Q453" i="2"/>
  <c r="Q139" i="2"/>
  <c r="Q458" i="2"/>
  <c r="Q452" i="2"/>
  <c r="Q145" i="2"/>
  <c r="Q451" i="2"/>
  <c r="Q141" i="2"/>
  <c r="Q457" i="2"/>
  <c r="Q449" i="2"/>
  <c r="Q146" i="2"/>
  <c r="Q140" i="2"/>
  <c r="P287" i="2"/>
  <c r="B287" i="2" s="1"/>
  <c r="P972" i="2"/>
  <c r="B972" i="2" s="1"/>
  <c r="Q50" i="2" l="1"/>
  <c r="Q44" i="2"/>
  <c r="Q43" i="2"/>
  <c r="B52" i="2"/>
  <c r="Q45" i="2"/>
  <c r="Q52" i="2"/>
  <c r="Q51" i="2" s="1"/>
  <c r="Q41" i="2"/>
  <c r="P40" i="2"/>
  <c r="P39" i="2" s="1"/>
  <c r="P23" i="2"/>
  <c r="B23" i="2" s="1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P494" i="2"/>
  <c r="B494" i="2" s="1"/>
  <c r="Q948" i="2"/>
  <c r="Q949" i="2"/>
  <c r="P493" i="2"/>
  <c r="B493" i="2" s="1"/>
  <c r="P487" i="2"/>
  <c r="B487" i="2" s="1"/>
  <c r="P489" i="2"/>
  <c r="B489" i="2" s="1"/>
  <c r="P491" i="2"/>
  <c r="B491" i="2" s="1"/>
  <c r="Q950" i="2"/>
  <c r="Q944" i="2"/>
  <c r="P488" i="2"/>
  <c r="B488" i="2" s="1"/>
  <c r="P485" i="2"/>
  <c r="B485" i="2" s="1"/>
  <c r="Q943" i="2"/>
  <c r="P947" i="2"/>
  <c r="B947" i="2" s="1"/>
  <c r="Q655" i="2"/>
  <c r="Q23" i="2"/>
  <c r="Q613" i="2"/>
  <c r="R45" i="2"/>
  <c r="Q28" i="2"/>
  <c r="Q27" i="2" s="1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P181" i="2"/>
  <c r="B181" i="2" s="1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P751" i="2"/>
  <c r="B751" i="2" s="1"/>
  <c r="P758" i="2"/>
  <c r="B758" i="2" s="1"/>
  <c r="Q287" i="2"/>
  <c r="Q280" i="2" s="1"/>
  <c r="Q279" i="2" s="1"/>
  <c r="P177" i="2"/>
  <c r="B177" i="2" s="1"/>
  <c r="P99" i="2"/>
  <c r="P63" i="2"/>
  <c r="Q396" i="2"/>
  <c r="Q209" i="2"/>
  <c r="Q216" i="2"/>
  <c r="P182" i="2"/>
  <c r="B182" i="2" s="1"/>
  <c r="Q391" i="2"/>
  <c r="Q607" i="2"/>
  <c r="Q393" i="2"/>
  <c r="Q916" i="2"/>
  <c r="Q915" i="2" s="1"/>
  <c r="P976" i="2"/>
  <c r="Q928" i="2"/>
  <c r="Q927" i="2" s="1"/>
  <c r="P753" i="2"/>
  <c r="B753" i="2" s="1"/>
  <c r="P915" i="2"/>
  <c r="P927" i="2"/>
  <c r="Q563" i="2"/>
  <c r="Q611" i="2"/>
  <c r="Q211" i="2"/>
  <c r="Q100" i="2"/>
  <c r="Q99" i="2" s="1"/>
  <c r="Q64" i="2"/>
  <c r="Q63" i="2" s="1"/>
  <c r="P757" i="2"/>
  <c r="B757" i="2" s="1"/>
  <c r="P752" i="2"/>
  <c r="B752" i="2" s="1"/>
  <c r="Q398" i="2"/>
  <c r="Q560" i="2"/>
  <c r="P176" i="2"/>
  <c r="B176" i="2" s="1"/>
  <c r="Q715" i="2"/>
  <c r="Q977" i="2"/>
  <c r="Q976" i="2" s="1"/>
  <c r="P952" i="2"/>
  <c r="P175" i="2"/>
  <c r="B175" i="2" s="1"/>
  <c r="P447" i="2"/>
  <c r="P135" i="2"/>
  <c r="B51" i="2"/>
  <c r="Q841" i="2"/>
  <c r="Q757" i="2" s="1"/>
  <c r="Q218" i="2"/>
  <c r="Q716" i="2"/>
  <c r="Q722" i="2"/>
  <c r="P755" i="2"/>
  <c r="B755" i="2" s="1"/>
  <c r="Q390" i="2"/>
  <c r="Q566" i="2"/>
  <c r="Q392" i="2"/>
  <c r="Q657" i="2"/>
  <c r="Q217" i="2"/>
  <c r="Q212" i="2"/>
  <c r="Q953" i="2"/>
  <c r="Q952" i="2" s="1"/>
  <c r="P27" i="2"/>
  <c r="B27" i="2" s="1"/>
  <c r="Q605" i="2"/>
  <c r="Q653" i="2"/>
  <c r="P180" i="2"/>
  <c r="B180" i="2" s="1"/>
  <c r="Q557" i="2"/>
  <c r="Q972" i="2"/>
  <c r="Q947" i="2" s="1"/>
  <c r="P173" i="2"/>
  <c r="B173" i="2" s="1"/>
  <c r="P215" i="2"/>
  <c r="B215" i="2" s="1"/>
  <c r="Q389" i="2"/>
  <c r="P280" i="2"/>
  <c r="P749" i="2"/>
  <c r="B749" i="2" s="1"/>
  <c r="Q833" i="2"/>
  <c r="Q448" i="2"/>
  <c r="Q447" i="2" s="1"/>
  <c r="Q136" i="2"/>
  <c r="Q135" i="2" s="1"/>
  <c r="B40" i="2" l="1"/>
  <c r="R23" i="2"/>
  <c r="Q40" i="2"/>
  <c r="Q39" i="2" s="1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P469" i="2"/>
  <c r="B469" i="2" s="1"/>
  <c r="P461" i="2"/>
  <c r="B461" i="2" s="1"/>
  <c r="P467" i="2"/>
  <c r="B467" i="2" s="1"/>
  <c r="P464" i="2"/>
  <c r="B464" i="2" s="1"/>
  <c r="P465" i="2"/>
  <c r="B465" i="2" s="1"/>
  <c r="P463" i="2"/>
  <c r="B463" i="2" s="1"/>
  <c r="P470" i="2"/>
  <c r="B470" i="2" s="1"/>
  <c r="Q182" i="2"/>
  <c r="Q215" i="2"/>
  <c r="Q179" i="2" s="1"/>
  <c r="Q175" i="2"/>
  <c r="Q180" i="2"/>
  <c r="Q176" i="2"/>
  <c r="B39" i="2"/>
  <c r="P279" i="2"/>
  <c r="P179" i="2"/>
  <c r="B179" i="2" s="1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P11" i="2"/>
  <c r="B11" i="2" s="1"/>
  <c r="P864" i="2"/>
  <c r="B864" i="2" s="1"/>
  <c r="P862" i="2"/>
  <c r="B862" i="2" s="1"/>
  <c r="P154" i="2"/>
  <c r="B154" i="2" s="1"/>
  <c r="P150" i="2"/>
  <c r="B150" i="2" s="1"/>
  <c r="P156" i="2"/>
  <c r="B156" i="2" s="1"/>
  <c r="R156" i="2" l="1"/>
  <c r="R154" i="2"/>
  <c r="R864" i="2"/>
  <c r="R150" i="2"/>
  <c r="R862" i="2"/>
  <c r="R11" i="2"/>
  <c r="Q150" i="2"/>
  <c r="Q154" i="2"/>
  <c r="Q864" i="2"/>
  <c r="Q840" i="2" s="1"/>
  <c r="Q756" i="2" s="1"/>
  <c r="P840" i="2"/>
  <c r="B840" i="2" s="1"/>
  <c r="Q156" i="2"/>
  <c r="Q862" i="2"/>
  <c r="R840" i="2" l="1"/>
  <c r="P756" i="2"/>
  <c r="B756" i="2" s="1"/>
  <c r="P858" i="2"/>
  <c r="B858" i="2" s="1"/>
  <c r="P149" i="2"/>
  <c r="B149" i="2" s="1"/>
  <c r="P910" i="2"/>
  <c r="B910" i="2" s="1"/>
  <c r="P886" i="2"/>
  <c r="B886" i="2" s="1"/>
  <c r="P874" i="2"/>
  <c r="B874" i="2" s="1"/>
  <c r="P826" i="2"/>
  <c r="B826" i="2" s="1"/>
  <c r="P814" i="2"/>
  <c r="B814" i="2" s="1"/>
  <c r="P802" i="2"/>
  <c r="B802" i="2" s="1"/>
  <c r="P778" i="2"/>
  <c r="B778" i="2" s="1"/>
  <c r="P730" i="2"/>
  <c r="B730" i="2" s="1"/>
  <c r="P694" i="2"/>
  <c r="B694" i="2" s="1"/>
  <c r="P670" i="2"/>
  <c r="B670" i="2" s="1"/>
  <c r="P478" i="2"/>
  <c r="B478" i="2" s="1"/>
  <c r="P202" i="2"/>
  <c r="B202" i="2" s="1"/>
  <c r="P132" i="2"/>
  <c r="B132" i="2" s="1"/>
  <c r="P130" i="2"/>
  <c r="B130" i="2" s="1"/>
  <c r="P129" i="2"/>
  <c r="B129" i="2" s="1"/>
  <c r="P126" i="2"/>
  <c r="B126" i="2" s="1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P24" i="2"/>
  <c r="B24" i="2" s="1"/>
  <c r="R129" i="2"/>
  <c r="P21" i="2"/>
  <c r="B21" i="2" s="1"/>
  <c r="Q202" i="2"/>
  <c r="Q814" i="2"/>
  <c r="Q874" i="2"/>
  <c r="Q694" i="2"/>
  <c r="Q802" i="2"/>
  <c r="Q826" i="2"/>
  <c r="Q910" i="2"/>
  <c r="Q778" i="2"/>
  <c r="Q886" i="2"/>
  <c r="Q129" i="2"/>
  <c r="Q126" i="2"/>
  <c r="P127" i="2"/>
  <c r="B127" i="2" s="1"/>
  <c r="P134" i="2"/>
  <c r="B134" i="2" s="1"/>
  <c r="Q132" i="2"/>
  <c r="Q24" i="2" s="1"/>
  <c r="P128" i="2"/>
  <c r="B128" i="2" s="1"/>
  <c r="P133" i="2"/>
  <c r="B133" i="2" s="1"/>
  <c r="Q670" i="2"/>
  <c r="Q730" i="2"/>
  <c r="Q718" i="2" s="1"/>
  <c r="P718" i="2"/>
  <c r="B718" i="2" s="1"/>
  <c r="Q478" i="2"/>
  <c r="Q130" i="2"/>
  <c r="Q149" i="2"/>
  <c r="P148" i="2"/>
  <c r="Q858" i="2"/>
  <c r="P834" i="2"/>
  <c r="B834" i="2" s="1"/>
  <c r="P856" i="2"/>
  <c r="P682" i="2"/>
  <c r="B682" i="2" s="1"/>
  <c r="P516" i="2"/>
  <c r="B516" i="2" s="1"/>
  <c r="P514" i="2"/>
  <c r="B514" i="2" s="1"/>
  <c r="R148" i="2" l="1"/>
  <c r="B148" i="2"/>
  <c r="R856" i="2"/>
  <c r="B856" i="2"/>
  <c r="R834" i="2"/>
  <c r="R718" i="2"/>
  <c r="R516" i="2"/>
  <c r="P492" i="2"/>
  <c r="B492" i="2" s="1"/>
  <c r="R24" i="2"/>
  <c r="R21" i="2"/>
  <c r="P9" i="2"/>
  <c r="B9" i="2" s="1"/>
  <c r="R514" i="2"/>
  <c r="R133" i="2"/>
  <c r="P25" i="2"/>
  <c r="B25" i="2" s="1"/>
  <c r="R134" i="2"/>
  <c r="P26" i="2"/>
  <c r="B26" i="2" s="1"/>
  <c r="R128" i="2"/>
  <c r="P20" i="2"/>
  <c r="B20" i="2" s="1"/>
  <c r="Q21" i="2"/>
  <c r="Q9" i="2" s="1"/>
  <c r="P658" i="2"/>
  <c r="B658" i="2" s="1"/>
  <c r="R682" i="2"/>
  <c r="R127" i="2"/>
  <c r="P19" i="2"/>
  <c r="B19" i="2" s="1"/>
  <c r="Q514" i="2"/>
  <c r="P147" i="2"/>
  <c r="Q516" i="2"/>
  <c r="Q492" i="2" s="1"/>
  <c r="Q468" i="2" s="1"/>
  <c r="Q12" i="2" s="1"/>
  <c r="Q682" i="2"/>
  <c r="Q658" i="2" s="1"/>
  <c r="P855" i="2"/>
  <c r="Q128" i="2"/>
  <c r="Q134" i="2"/>
  <c r="P774" i="2"/>
  <c r="B774" i="2" s="1"/>
  <c r="P342" i="2"/>
  <c r="B342" i="2" s="1"/>
  <c r="P310" i="2"/>
  <c r="B310" i="2" s="1"/>
  <c r="P822" i="2"/>
  <c r="B822" i="2" s="1"/>
  <c r="P766" i="2"/>
  <c r="B766" i="2" s="1"/>
  <c r="P574" i="2"/>
  <c r="B574" i="2" s="1"/>
  <c r="P382" i="2"/>
  <c r="B382" i="2" s="1"/>
  <c r="P274" i="2"/>
  <c r="B274" i="2" s="1"/>
  <c r="P666" i="2"/>
  <c r="B666" i="2" s="1"/>
  <c r="P250" i="2"/>
  <c r="B250" i="2" s="1"/>
  <c r="P894" i="2"/>
  <c r="B894" i="2" s="1"/>
  <c r="P430" i="2"/>
  <c r="B430" i="2" s="1"/>
  <c r="P322" i="2"/>
  <c r="B322" i="2" s="1"/>
  <c r="P967" i="2"/>
  <c r="B967" i="2" s="1"/>
  <c r="P198" i="2"/>
  <c r="B198" i="2" s="1"/>
  <c r="Q133" i="2"/>
  <c r="Q127" i="2"/>
  <c r="P882" i="2"/>
  <c r="B882" i="2" s="1"/>
  <c r="P622" i="2"/>
  <c r="B622" i="2" s="1"/>
  <c r="P406" i="2"/>
  <c r="B406" i="2" s="1"/>
  <c r="P298" i="2"/>
  <c r="B298" i="2" s="1"/>
  <c r="P190" i="2"/>
  <c r="B190" i="2" s="1"/>
  <c r="P810" i="2"/>
  <c r="B810" i="2" s="1"/>
  <c r="P418" i="2"/>
  <c r="B418" i="2" s="1"/>
  <c r="P906" i="2"/>
  <c r="B906" i="2" s="1"/>
  <c r="P798" i="2"/>
  <c r="B798" i="2" s="1"/>
  <c r="P690" i="2"/>
  <c r="B690" i="2" s="1"/>
  <c r="P442" i="2"/>
  <c r="B442" i="2" s="1"/>
  <c r="P334" i="2"/>
  <c r="B334" i="2" s="1"/>
  <c r="P358" i="2"/>
  <c r="B358" i="2" s="1"/>
  <c r="R991" i="2"/>
  <c r="P870" i="2"/>
  <c r="B870" i="2" s="1"/>
  <c r="P262" i="2"/>
  <c r="B262" i="2" s="1"/>
  <c r="P850" i="2"/>
  <c r="B850" i="2" s="1"/>
  <c r="P790" i="2"/>
  <c r="B790" i="2" s="1"/>
  <c r="P726" i="2"/>
  <c r="B726" i="2" s="1"/>
  <c r="P474" i="2"/>
  <c r="B474" i="2" s="1"/>
  <c r="P370" i="2"/>
  <c r="B370" i="2" s="1"/>
  <c r="P238" i="2"/>
  <c r="B238" i="2" s="1"/>
  <c r="P226" i="2"/>
  <c r="B226" i="2" s="1"/>
  <c r="P125" i="2"/>
  <c r="B125" i="2" s="1"/>
  <c r="Q834" i="2"/>
  <c r="Q856" i="2"/>
  <c r="Q855" i="2" s="1"/>
  <c r="Q148" i="2"/>
  <c r="Q147" i="2" s="1"/>
  <c r="P118" i="2"/>
  <c r="B118" i="2" s="1"/>
  <c r="P113" i="2"/>
  <c r="B113" i="2" s="1"/>
  <c r="P114" i="2"/>
  <c r="B114" i="2" s="1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P46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P13" i="2"/>
  <c r="B13" i="2" s="1"/>
  <c r="R20" i="2"/>
  <c r="P8" i="2"/>
  <c r="B8" i="2" s="1"/>
  <c r="R474" i="2"/>
  <c r="R967" i="2"/>
  <c r="P942" i="2"/>
  <c r="B942" i="2" s="1"/>
  <c r="R26" i="2"/>
  <c r="P14" i="2"/>
  <c r="B14" i="2" s="1"/>
  <c r="R492" i="2"/>
  <c r="R19" i="2"/>
  <c r="P7" i="2"/>
  <c r="B7" i="2" s="1"/>
  <c r="R113" i="2"/>
  <c r="P17" i="2"/>
  <c r="B17" i="2" s="1"/>
  <c r="R114" i="2"/>
  <c r="P18" i="2"/>
  <c r="B18" i="2" s="1"/>
  <c r="Q25" i="2"/>
  <c r="Q13" i="2" s="1"/>
  <c r="Q20" i="2"/>
  <c r="Q8" i="2" s="1"/>
  <c r="R118" i="2"/>
  <c r="P22" i="2"/>
  <c r="B22" i="2" s="1"/>
  <c r="Q19" i="2"/>
  <c r="Q7" i="2" s="1"/>
  <c r="Q26" i="2"/>
  <c r="Q14" i="2" s="1"/>
  <c r="Q114" i="2"/>
  <c r="Q18" i="2" s="1"/>
  <c r="P546" i="2"/>
  <c r="B546" i="2" s="1"/>
  <c r="P642" i="2"/>
  <c r="B642" i="2" s="1"/>
  <c r="P522" i="2"/>
  <c r="B522" i="2" s="1"/>
  <c r="Q113" i="2"/>
  <c r="P112" i="2"/>
  <c r="R13" i="2"/>
  <c r="P594" i="2"/>
  <c r="B594" i="2" s="1"/>
  <c r="P678" i="2"/>
  <c r="B678" i="2" s="1"/>
  <c r="P534" i="2"/>
  <c r="B534" i="2" s="1"/>
  <c r="P630" i="2"/>
  <c r="B630" i="2" s="1"/>
  <c r="P498" i="2"/>
  <c r="B498" i="2" s="1"/>
  <c r="Q118" i="2"/>
  <c r="Q22" i="2" s="1"/>
  <c r="P510" i="2"/>
  <c r="B510" i="2" s="1"/>
  <c r="P702" i="2"/>
  <c r="B702" i="2" s="1"/>
  <c r="P738" i="2"/>
  <c r="B738" i="2" s="1"/>
  <c r="P582" i="2"/>
  <c r="B582" i="2" s="1"/>
  <c r="Q850" i="2"/>
  <c r="P844" i="2"/>
  <c r="P838" i="2"/>
  <c r="B838" i="2" s="1"/>
  <c r="Q870" i="2"/>
  <c r="Q868" i="2" s="1"/>
  <c r="Q867" i="2" s="1"/>
  <c r="P868" i="2"/>
  <c r="Q358" i="2"/>
  <c r="Q352" i="2" s="1"/>
  <c r="Q351" i="2" s="1"/>
  <c r="P352" i="2"/>
  <c r="Q442" i="2"/>
  <c r="Q436" i="2" s="1"/>
  <c r="Q435" i="2" s="1"/>
  <c r="P436" i="2"/>
  <c r="Q798" i="2"/>
  <c r="Q796" i="2" s="1"/>
  <c r="Q795" i="2" s="1"/>
  <c r="P796" i="2"/>
  <c r="Q418" i="2"/>
  <c r="Q412" i="2" s="1"/>
  <c r="Q411" i="2" s="1"/>
  <c r="P412" i="2"/>
  <c r="Q190" i="2"/>
  <c r="Q184" i="2" s="1"/>
  <c r="Q183" i="2" s="1"/>
  <c r="P184" i="2"/>
  <c r="Q406" i="2"/>
  <c r="P394" i="2"/>
  <c r="B394" i="2" s="1"/>
  <c r="P400" i="2"/>
  <c r="Q882" i="2"/>
  <c r="Q880" i="2" s="1"/>
  <c r="Q879" i="2" s="1"/>
  <c r="P880" i="2"/>
  <c r="Q967" i="2"/>
  <c r="Q942" i="2" s="1"/>
  <c r="P965" i="2"/>
  <c r="Q430" i="2"/>
  <c r="Q424" i="2" s="1"/>
  <c r="Q423" i="2" s="1"/>
  <c r="P424" i="2"/>
  <c r="Q250" i="2"/>
  <c r="Q244" i="2" s="1"/>
  <c r="Q243" i="2" s="1"/>
  <c r="P244" i="2"/>
  <c r="Q274" i="2"/>
  <c r="Q268" i="2" s="1"/>
  <c r="Q267" i="2" s="1"/>
  <c r="P268" i="2"/>
  <c r="Q574" i="2"/>
  <c r="P562" i="2"/>
  <c r="B562" i="2" s="1"/>
  <c r="P568" i="2"/>
  <c r="Q822" i="2"/>
  <c r="Q820" i="2" s="1"/>
  <c r="Q819" i="2" s="1"/>
  <c r="P820" i="2"/>
  <c r="Q342" i="2"/>
  <c r="P340" i="2"/>
  <c r="P210" i="2"/>
  <c r="B210" i="2" s="1"/>
  <c r="P750" i="2"/>
  <c r="B750" i="2" s="1"/>
  <c r="Q262" i="2"/>
  <c r="Q256" i="2" s="1"/>
  <c r="Q255" i="2" s="1"/>
  <c r="P256" i="2"/>
  <c r="Q989" i="2"/>
  <c r="Q988" i="2" s="1"/>
  <c r="P989" i="2"/>
  <c r="Q334" i="2"/>
  <c r="Q328" i="2" s="1"/>
  <c r="Q327" i="2" s="1"/>
  <c r="P328" i="2"/>
  <c r="Q690" i="2"/>
  <c r="Q688" i="2" s="1"/>
  <c r="Q687" i="2" s="1"/>
  <c r="P688" i="2"/>
  <c r="B688" i="2" s="1"/>
  <c r="Q906" i="2"/>
  <c r="Q904" i="2" s="1"/>
  <c r="Q903" i="2" s="1"/>
  <c r="P904" i="2"/>
  <c r="Q810" i="2"/>
  <c r="Q808" i="2" s="1"/>
  <c r="Q807" i="2" s="1"/>
  <c r="P808" i="2"/>
  <c r="Q298" i="2"/>
  <c r="Q292" i="2" s="1"/>
  <c r="Q291" i="2" s="1"/>
  <c r="P292" i="2"/>
  <c r="Q622" i="2"/>
  <c r="P610" i="2"/>
  <c r="B610" i="2" s="1"/>
  <c r="P616" i="2"/>
  <c r="Q198" i="2"/>
  <c r="P196" i="2"/>
  <c r="Q322" i="2"/>
  <c r="Q316" i="2" s="1"/>
  <c r="Q315" i="2" s="1"/>
  <c r="P316" i="2"/>
  <c r="Q894" i="2"/>
  <c r="Q892" i="2" s="1"/>
  <c r="Q891" i="2" s="1"/>
  <c r="P892" i="2"/>
  <c r="Q666" i="2"/>
  <c r="P664" i="2"/>
  <c r="Q382" i="2"/>
  <c r="Q376" i="2" s="1"/>
  <c r="Q375" i="2" s="1"/>
  <c r="P376" i="2"/>
  <c r="Q766" i="2"/>
  <c r="Q760" i="2" s="1"/>
  <c r="Q759" i="2" s="1"/>
  <c r="P760" i="2"/>
  <c r="Q310" i="2"/>
  <c r="Q304" i="2" s="1"/>
  <c r="Q303" i="2" s="1"/>
  <c r="P304" i="2"/>
  <c r="Q774" i="2"/>
  <c r="Q772" i="2" s="1"/>
  <c r="Q771" i="2" s="1"/>
  <c r="P772" i="2"/>
  <c r="Q790" i="2"/>
  <c r="P784" i="2"/>
  <c r="Q726" i="2"/>
  <c r="P724" i="2"/>
  <c r="Q474" i="2"/>
  <c r="P472" i="2"/>
  <c r="Q370" i="2"/>
  <c r="Q364" i="2" s="1"/>
  <c r="Q363" i="2" s="1"/>
  <c r="P364" i="2"/>
  <c r="Q238" i="2"/>
  <c r="Q232" i="2" s="1"/>
  <c r="Q231" i="2" s="1"/>
  <c r="P232" i="2"/>
  <c r="Q226" i="2"/>
  <c r="P214" i="2"/>
  <c r="B214" i="2" s="1"/>
  <c r="P220" i="2"/>
  <c r="Q125" i="2"/>
  <c r="P124" i="2"/>
  <c r="R124" i="2" l="1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P12" i="2"/>
  <c r="B12" i="2" s="1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P490" i="2"/>
  <c r="B490" i="2" s="1"/>
  <c r="R17" i="2"/>
  <c r="P5" i="2"/>
  <c r="B5" i="2" s="1"/>
  <c r="P754" i="2"/>
  <c r="B754" i="2" s="1"/>
  <c r="P654" i="2"/>
  <c r="B654" i="2" s="1"/>
  <c r="P714" i="2"/>
  <c r="B714" i="2" s="1"/>
  <c r="R738" i="2"/>
  <c r="Q17" i="2"/>
  <c r="Q5" i="2" s="1"/>
  <c r="P174" i="2"/>
  <c r="B174" i="2" s="1"/>
  <c r="Q112" i="2"/>
  <c r="Q111" i="2" s="1"/>
  <c r="P363" i="2"/>
  <c r="P771" i="2"/>
  <c r="P759" i="2"/>
  <c r="P663" i="2"/>
  <c r="P267" i="2"/>
  <c r="P423" i="2"/>
  <c r="P388" i="2"/>
  <c r="B388" i="2" s="1"/>
  <c r="P411" i="2"/>
  <c r="P435" i="2"/>
  <c r="P867" i="2"/>
  <c r="Q630" i="2"/>
  <c r="P628" i="2"/>
  <c r="P606" i="2"/>
  <c r="Q678" i="2"/>
  <c r="Q676" i="2" s="1"/>
  <c r="Q675" i="2" s="1"/>
  <c r="P676" i="2"/>
  <c r="P111" i="2"/>
  <c r="P123" i="2"/>
  <c r="P315" i="2"/>
  <c r="P291" i="2"/>
  <c r="P903" i="2"/>
  <c r="P327" i="2"/>
  <c r="P255" i="2"/>
  <c r="P339" i="2"/>
  <c r="P567" i="2"/>
  <c r="P879" i="2"/>
  <c r="Q582" i="2"/>
  <c r="P558" i="2"/>
  <c r="B558" i="2" s="1"/>
  <c r="P580" i="2"/>
  <c r="Q702" i="2"/>
  <c r="Q700" i="2" s="1"/>
  <c r="Q699" i="2" s="1"/>
  <c r="P700" i="2"/>
  <c r="Q642" i="2"/>
  <c r="Q640" i="2" s="1"/>
  <c r="Q639" i="2" s="1"/>
  <c r="P640" i="2"/>
  <c r="P231" i="2"/>
  <c r="P471" i="2"/>
  <c r="P723" i="2"/>
  <c r="P783" i="2"/>
  <c r="P303" i="2"/>
  <c r="P375" i="2"/>
  <c r="P615" i="2"/>
  <c r="P243" i="2"/>
  <c r="P964" i="2"/>
  <c r="P183" i="2"/>
  <c r="P795" i="2"/>
  <c r="P351" i="2"/>
  <c r="P832" i="2"/>
  <c r="B832" i="2" s="1"/>
  <c r="Q498" i="2"/>
  <c r="P496" i="2"/>
  <c r="Q534" i="2"/>
  <c r="Q532" i="2" s="1"/>
  <c r="Q531" i="2" s="1"/>
  <c r="P532" i="2"/>
  <c r="Q594" i="2"/>
  <c r="Q592" i="2" s="1"/>
  <c r="Q591" i="2" s="1"/>
  <c r="P592" i="2"/>
  <c r="P219" i="2"/>
  <c r="P891" i="2"/>
  <c r="P195" i="2"/>
  <c r="P807" i="2"/>
  <c r="P687" i="2"/>
  <c r="B687" i="2" s="1"/>
  <c r="P988" i="2"/>
  <c r="P819" i="2"/>
  <c r="P940" i="2"/>
  <c r="P399" i="2"/>
  <c r="P843" i="2"/>
  <c r="Q738" i="2"/>
  <c r="Q736" i="2" s="1"/>
  <c r="Q735" i="2" s="1"/>
  <c r="P736" i="2"/>
  <c r="Q510" i="2"/>
  <c r="Q508" i="2" s="1"/>
  <c r="Q507" i="2" s="1"/>
  <c r="P508" i="2"/>
  <c r="Q522" i="2"/>
  <c r="Q520" i="2" s="1"/>
  <c r="Q519" i="2" s="1"/>
  <c r="P520" i="2"/>
  <c r="Q546" i="2"/>
  <c r="Q544" i="2" s="1"/>
  <c r="Q543" i="2" s="1"/>
  <c r="P544" i="2"/>
  <c r="Q196" i="2"/>
  <c r="Q195" i="2" s="1"/>
  <c r="Q394" i="2"/>
  <c r="Q388" i="2" s="1"/>
  <c r="Q387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39" i="2" s="1"/>
  <c r="Q965" i="2"/>
  <c r="Q964" i="2" s="1"/>
  <c r="Q844" i="2"/>
  <c r="Q843" i="2" s="1"/>
  <c r="Q838" i="2"/>
  <c r="Q832" i="2" s="1"/>
  <c r="Q831" i="2" s="1"/>
  <c r="Q784" i="2"/>
  <c r="Q783" i="2" s="1"/>
  <c r="Q724" i="2"/>
  <c r="Q723" i="2" s="1"/>
  <c r="P208" i="2"/>
  <c r="B208" i="2" s="1"/>
  <c r="P178" i="2"/>
  <c r="B178" i="2" s="1"/>
  <c r="Q214" i="2"/>
  <c r="Q220" i="2"/>
  <c r="Q219" i="2" s="1"/>
  <c r="P16" i="2"/>
  <c r="B16" i="2" s="1"/>
  <c r="Q124" i="2"/>
  <c r="Q123" i="2" s="1"/>
  <c r="P652" i="2" l="1"/>
  <c r="B652" i="2" s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P604" i="2"/>
  <c r="B604" i="2" s="1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P748" i="2"/>
  <c r="Q490" i="2"/>
  <c r="P486" i="2"/>
  <c r="B486" i="2" s="1"/>
  <c r="P466" i="2"/>
  <c r="B466" i="2" s="1"/>
  <c r="Q496" i="2"/>
  <c r="Q495" i="2" s="1"/>
  <c r="P712" i="2"/>
  <c r="B712" i="2" s="1"/>
  <c r="Q754" i="2"/>
  <c r="Q748" i="2" s="1"/>
  <c r="Q747" i="2" s="1"/>
  <c r="Q714" i="2"/>
  <c r="Q712" i="2" s="1"/>
  <c r="Q711" i="2" s="1"/>
  <c r="Q654" i="2"/>
  <c r="Q652" i="2" s="1"/>
  <c r="Q651" i="2" s="1"/>
  <c r="P556" i="2"/>
  <c r="B556" i="2" s="1"/>
  <c r="P543" i="2"/>
  <c r="P495" i="2"/>
  <c r="P831" i="2"/>
  <c r="B831" i="2" s="1"/>
  <c r="P15" i="2"/>
  <c r="B15" i="2" s="1"/>
  <c r="P735" i="2"/>
  <c r="P939" i="2"/>
  <c r="P531" i="2"/>
  <c r="P579" i="2"/>
  <c r="P675" i="2"/>
  <c r="P627" i="2"/>
  <c r="P387" i="2"/>
  <c r="B387" i="2" s="1"/>
  <c r="P207" i="2"/>
  <c r="B207" i="2" s="1"/>
  <c r="P507" i="2"/>
  <c r="P591" i="2"/>
  <c r="P699" i="2"/>
  <c r="P651" i="2"/>
  <c r="B651" i="2" s="1"/>
  <c r="Q606" i="2"/>
  <c r="Q604" i="2" s="1"/>
  <c r="Q603" i="2" s="1"/>
  <c r="Q628" i="2"/>
  <c r="Q627" i="2" s="1"/>
  <c r="P519" i="2"/>
  <c r="P639" i="2"/>
  <c r="Q558" i="2"/>
  <c r="Q556" i="2" s="1"/>
  <c r="Q555" i="2" s="1"/>
  <c r="Q580" i="2"/>
  <c r="Q579" i="2" s="1"/>
  <c r="P172" i="2"/>
  <c r="B172" i="2" s="1"/>
  <c r="Q208" i="2"/>
  <c r="Q207" i="2" s="1"/>
  <c r="Q178" i="2"/>
  <c r="Q16" i="2"/>
  <c r="Q15" i="2" s="1"/>
  <c r="P603" i="2" l="1"/>
  <c r="B603" i="2" s="1"/>
  <c r="R604" i="2"/>
  <c r="R519" i="2"/>
  <c r="B519" i="2"/>
  <c r="R699" i="2"/>
  <c r="B699" i="2"/>
  <c r="R531" i="2"/>
  <c r="B531" i="2"/>
  <c r="P747" i="2"/>
  <c r="B747" i="2" s="1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P10" i="2"/>
  <c r="B10" i="2" s="1"/>
  <c r="R172" i="2"/>
  <c r="R603" i="2"/>
  <c r="R651" i="2"/>
  <c r="R207" i="2"/>
  <c r="R15" i="2"/>
  <c r="P462" i="2"/>
  <c r="R387" i="2"/>
  <c r="R747" i="2"/>
  <c r="R556" i="2"/>
  <c r="R712" i="2"/>
  <c r="P484" i="2"/>
  <c r="B484" i="2" s="1"/>
  <c r="R466" i="2"/>
  <c r="R486" i="2"/>
  <c r="P711" i="2"/>
  <c r="B711" i="2" s="1"/>
  <c r="Q466" i="2"/>
  <c r="Q10" i="2" s="1"/>
  <c r="Q486" i="2"/>
  <c r="Q462" i="2" s="1"/>
  <c r="Q6" i="2" s="1"/>
  <c r="P555" i="2"/>
  <c r="B555" i="2" s="1"/>
  <c r="P171" i="2"/>
  <c r="B171" i="2" s="1"/>
  <c r="Q172" i="2"/>
  <c r="Q171" i="2" s="1"/>
  <c r="P460" i="2" l="1"/>
  <c r="B460" i="2" s="1"/>
  <c r="B462" i="2"/>
  <c r="R462" i="2"/>
  <c r="R10" i="2"/>
  <c r="R460" i="2"/>
  <c r="R484" i="2"/>
  <c r="R171" i="2"/>
  <c r="R555" i="2"/>
  <c r="R711" i="2"/>
  <c r="P6" i="2"/>
  <c r="P483" i="2"/>
  <c r="B483" i="2" s="1"/>
  <c r="Q460" i="2"/>
  <c r="Q459" i="2" s="1"/>
  <c r="Q484" i="2"/>
  <c r="Q483" i="2" s="1"/>
  <c r="Q4" i="2"/>
  <c r="Q3" i="2" s="1"/>
  <c r="P459" i="2" l="1"/>
  <c r="B459" i="2" s="1"/>
  <c r="P4" i="2"/>
  <c r="B4" i="2" s="1"/>
  <c r="B6" i="2"/>
  <c r="R6" i="2"/>
  <c r="R483" i="2"/>
  <c r="R459" i="2" l="1"/>
  <c r="P3" i="2"/>
  <c r="B3" i="2" s="1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<sst xmlns="http://schemas.openxmlformats.org/spreadsheetml/2006/main" count="3053" uniqueCount="211">
  <si>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</si>
  <si>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</si>
  <si>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</si>
  <si>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</si>
  <si>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</si>
  <si>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</si>
  <si>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</si>
  <si>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</si>
  <si>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</si>
  <si>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</si>
  <si>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</si>
  <si>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</si>
  <si>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</si>
  <si>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</si>
  <si>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</si>
  <si>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</si>
  <si>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</si>
  <si>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</si>
  <si>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</si>
  <si>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</si>
  <si>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</si>
  <si>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</si>
  <si>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</si>
  <si>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</si>
  <si>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</si>
  <si>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</si>
  <si>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</si>
  <si>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</si>
  <si>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</si>
  <si>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</si>
  <si>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</si>
  <si>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</si>
  <si>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</si>
  <si>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</si>
  <si>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</si>
  <si>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</si>
  <si>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</si>
  <si>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</si>
  <si>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</si>
  <si>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</si>
  <si>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</si>
  <si>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</si>
  <si>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</si>
  <si>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</si>
  <si>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</si>
  <si>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</si>
  <si>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</si>
  <si>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</si>
  <si>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</si>
  <si>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</si>
  <si>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</si>
  <si>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</si>
  <si>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</si>
  <si>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</si>
  <si>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</si>
  <si>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</si>
  <si>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</si>
  <si>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</si>
  <si>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</si>
  <si>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</si>
  <si>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</si>
  <si>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</si>
  <si>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</si>
  <si>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</si>
  <si>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</si>
  <si>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</si>
  <si>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</si>
  <si>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</si>
  <si>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</si>
  <si>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</si>
  <si>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</si>
  <si>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</si>
  <si>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</si>
  <si>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</si>
  <si>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</si>
  <si>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</si>
  <si>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</si>
  <si>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</si>
  <si>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</si>
  <si>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</si>
  <si>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</si>
  <si>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</si>
  <si>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</si>
  <si>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</si>
  <si>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</si>
  <si>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</si>
  <si>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</si>
  <si>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</si>
  <si>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</si>
  <si>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</si>
  <si>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</si>
  <si>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</si>
  <si>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</si>
  <si>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</si>
  <si>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</si>
  <si>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</si>
  <si>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</si>
  <si>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</si>
  <si>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</si>
  <si>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</si>
  <si>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</si>
  <si>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</si>
  <si>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</si>
  <si>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</si>
  <si>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</si>
  <si>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</si>
  <si>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</si>
  <si>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</si>
  <si>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</si>
  <si>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</si>
  <si>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</si>
  <si>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</si>
  <si>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</si>
  <si>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</si>
  <si>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</si>
  <si>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</si>
  <si>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</si>
  <si>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</si>
  <si>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</si>
  <si>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</si>
  <si>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</si>
  <si>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</si>
  <si>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</si>
  <si>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</si>
  <si>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</si>
  <si>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</si>
  <si>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</si>
  <si>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</si>
  <si>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</si>
  <si>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</si>
  <si>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</si>
  <si>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</si>
  <si>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</si>
  <si>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</si>
  <si>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</si>
  <si>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</si>
  <si>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</si>
  <si>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</si>
  <si>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</si>
  <si>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</si>
  <si>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</si>
  <si>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</si>
  <si>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</si>
  <si>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</si>
  <si>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</si>
  <si>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</si>
  <si>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</si>
  <si>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</si>
  <si>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</si>
  <si>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</si>
  <si>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</si>
  <si>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</si>
  <si>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</si>
  <si>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</si>
  <si>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</si>
  <si>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</si>
  <si>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</si>
  <si>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</si>
  <si>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</si>
  <si>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</si>
  <si>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</si>
  <si>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</si>
  <si>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</si>
  <si>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</si>
  <si>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</si>
  <si>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</si>
  <si>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</si>
  <si>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</si>
  <si>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</si>
  <si>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</si>
  <si>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</si>
  <si>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</si>
  <si>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</si>
  <si>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</si>
  <si>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</si>
  <si>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</si>
  <si>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</si>
  <si>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</si>
  <si>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</si>
  <si>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</si>
  <si>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</si>
  <si>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</si>
  <si>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</si>
  <si>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</si>
  <si>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</si>
  <si>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</si>
  <si>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</si>
  <si>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</si>
  <si>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</si>
  <si>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</si>
  <si>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</si>
  <si>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</si>
  <si>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</si>
  <si>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</si>
  <si>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</si>
  <si>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</si>
  <si>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</si>
  <si>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</si>
  <si>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</si>
  <si>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</si>
  <si>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</si>
  <si>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</si>
  <si>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</si>
  <si>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</si>
  <si>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</si>
  <si>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</si>
  <si>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</si>
  <si>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</si>
  <si>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მოსალოდნელი შემცირება</t>
  </si>
  <si>
    <t>განმახორციელებელი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</si>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</sst>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vertical="center" wrapText="1"/>
    </xf>
    <xf numFmtId="9" fontId="13" fillId="3" borderId="2" xfId="2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>
      <alignment vertical="center" wrapText="1"/>
    </xf>
    <xf numFmtId="9" fontId="13" fillId="3" borderId="2" xfId="3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164" fontId="13" fillId="2" borderId="2" xfId="2" applyNumberFormat="1" applyFont="1" applyFill="1" applyBorder="1" applyAlignment="1">
      <alignment vertical="center" wrapText="1"/>
    </xf>
    <xf numFmtId="9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164" fontId="23" fillId="5" borderId="2" xfId="2" applyNumberFormat="1" applyFont="1" applyFill="1" applyBorder="1" applyAlignment="1">
      <alignment vertical="center" wrapText="1"/>
    </xf>
    <xf numFmtId="164" fontId="13" fillId="5" borderId="2" xfId="2" applyNumberFormat="1" applyFont="1" applyFill="1" applyBorder="1" applyAlignment="1">
      <alignment vertical="center" wrapText="1"/>
    </xf>
    <xf numFmtId="164" fontId="23" fillId="6" borderId="2" xfId="2" applyNumberFormat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1063"/>
  <sheetViews>
    <sheetView showGridLines="0" tabSelected="1" view="pageBreakPreview" zoomScale="80" zoomScaleNormal="100" zoomScaleSheetLayoutView="80" workbookViewId="0">
      <pane xSplit="4" ySplit="3" topLeftCell="E4" activePane="bottomRight" state="frozen"/>
      <selection pane="topRight" activeCell="D1" sqref="D1"/>
      <selection pane="bottomLeft" activeCell="A5" sqref="A5"/>
      <selection pane="bottomRight" activeCell="D29" sqref="D29"/>
    </sheetView>
  </sheetViews>
  <sheetFormatPr defaultColWidth="8.85546875" defaultRowHeight="15.75" x14ac:dyDescent="0.25"/>
  <cols>
    <col min="1" max="1" width="7.85546875" style="12" customWidth="1"/>
    <col min="2" max="2" width="3.140625" style="14" customWidth="1"/>
    <col min="3" max="3" width="11.140625" style="12" customWidth="1"/>
    <col min="4" max="4" width="56.7109375" style="12" customWidth="1"/>
    <col min="5" max="5" width="14.140625" style="12" hidden="1" customWidth="1"/>
    <col min="6" max="6" width="12.85546875" style="12" hidden="1" customWidth="1"/>
    <col min="7" max="7" width="18.7109375" style="12" hidden="1" customWidth="1"/>
    <col min="8" max="8" width="18.5703125" style="12" hidden="1" customWidth="1"/>
    <col min="9" max="9" width="17.28515625" style="12" hidden="1" customWidth="1"/>
    <col min="10" max="10" width="18.7109375" style="12" hidden="1" customWidth="1"/>
    <col min="11" max="11" width="17.28515625" style="12" hidden="1" customWidth="1"/>
    <col min="12" max="12" width="16" style="12" hidden="1" customWidth="1"/>
    <col min="13" max="13" width="18.85546875" style="15" hidden="1" customWidth="1"/>
    <col min="14" max="14" width="19" style="12" customWidth="1"/>
    <col min="15" max="15" width="17.42578125" style="12" hidden="1" customWidth="1"/>
    <col min="16" max="16" width="19.42578125" style="12" hidden="1" customWidth="1"/>
    <col min="17" max="17" width="16.5703125" style="12" customWidth="1"/>
    <col min="18" max="18" width="15.42578125" style="12" hidden="1" customWidth="1"/>
    <col min="19" max="20" width="19" style="12" customWidth="1"/>
    <col min="21" max="21" width="27.140625" style="12" customWidth="1"/>
    <col min="22" max="23" width="8.85546875" style="12"/>
    <col min="24" max="24" width="10.5703125" style="12" bestFit="1" customWidth="1"/>
    <col min="25" max="25" width="10" style="12" bestFit="1" customWidth="1"/>
    <col min="26" max="16384" width="8.85546875" style="12"/>
  </cols>
  <sheetData>
    <row r="1" spans="1:21" ht="18" customHeight="1" x14ac:dyDescent="0.25">
      <c r="B1" s="8"/>
      <c r="C1" s="9"/>
      <c r="D1" s="10"/>
      <c r="M1" s="11"/>
    </row>
    <row r="2" spans="1:21" s="33" customFormat="1" ht="102.75" customHeight="1" x14ac:dyDescent="0.25">
      <c r="B2" s="31"/>
      <c r="C2" s="32" t="s">
        <v>0</v>
      </c>
      <c r="D2" s="32" t="s">
        <v>1</v>
      </c>
      <c r="E2" s="30" t="s">
        <v>88</v>
      </c>
      <c r="F2" s="30" t="s">
        <v>207</v>
      </c>
      <c r="G2" s="30" t="s">
        <v>206</v>
      </c>
      <c r="H2" s="30" t="s">
        <v>204</v>
      </c>
      <c r="I2" s="30" t="s">
        <v>205</v>
      </c>
      <c r="J2" s="30" t="s">
        <v>203</v>
      </c>
      <c r="K2" s="30" t="s">
        <v>201</v>
      </c>
      <c r="L2" s="30" t="s">
        <v>202</v>
      </c>
      <c r="M2" s="30" t="s">
        <v>85</v>
      </c>
      <c r="N2" s="30" t="s">
        <v>84</v>
      </c>
      <c r="O2" s="30" t="s">
        <v>200</v>
      </c>
      <c r="P2" s="30" t="s">
        <v>86</v>
      </c>
      <c r="Q2" s="30" t="s">
        <v>87</v>
      </c>
      <c r="R2" s="30" t="s">
        <v>89</v>
      </c>
      <c r="S2" s="30" t="s">
        <v>208</v>
      </c>
      <c r="T2" s="61"/>
      <c r="U2" s="33" t="s">
        <v>209</v>
      </c>
    </row>
    <row r="3" spans="1:21" ht="69" customHeight="1" x14ac:dyDescent="0.25">
      <c r="A3" s="13" t="str">
        <f>IF((S3)&gt;0,"a","b")</f>
        <v>a</v>
      </c>
      <c r="B3" s="13" t="str">
        <f>IF((G3+H3+E3+J3+M3+N3+O3+P3)&gt;0,"a","b")</f>
        <v>a</v>
      </c>
      <c r="C3" s="1" t="s">
        <v>96</v>
      </c>
      <c r="D3" s="2" t="s">
        <v>97</v>
      </c>
      <c r="E3" s="18">
        <f t="shared" ref="E3:I3" si="0">E4+E12+E13+E14</f>
        <v>1655280</v>
      </c>
      <c r="F3" s="18">
        <f t="shared" ref="F3" si="1">F4+F12+F13+F14</f>
        <v>394150.64</v>
      </c>
      <c r="G3" s="18">
        <f t="shared" si="0"/>
        <v>2958476100</v>
      </c>
      <c r="H3" s="18">
        <f t="shared" si="0"/>
        <v>1955211274</v>
      </c>
      <c r="I3" s="18">
        <f t="shared" si="0"/>
        <v>989727558</v>
      </c>
      <c r="J3" s="18">
        <f>H3+I3</f>
        <v>2944938832</v>
      </c>
      <c r="K3" s="18">
        <f>G3-J3</f>
        <v>13537268</v>
      </c>
      <c r="L3" s="19">
        <f>J3/G3</f>
        <v>0.99542424290667753</v>
      </c>
      <c r="M3" s="18">
        <f t="shared" ref="M3:O3" si="2">M4+M12+M13+M14</f>
        <v>3967750000</v>
      </c>
      <c r="N3" s="20">
        <f t="shared" si="2"/>
        <v>3968400000</v>
      </c>
      <c r="O3" s="18">
        <f t="shared" si="2"/>
        <v>1034775921</v>
      </c>
      <c r="P3" s="18">
        <f t="shared" ref="P3" si="3">P4+P12+P13+P14</f>
        <v>3979714753</v>
      </c>
      <c r="Q3" s="18">
        <f t="shared" ref="Q3" si="4">Q4+Q12+Q13+Q14</f>
        <v>-11314753</v>
      </c>
      <c r="R3" s="21">
        <f>P3/N3</f>
        <v>1.0028512128313678</v>
      </c>
      <c r="S3" s="20">
        <f t="shared" ref="S3" si="5">S4+S12+S13+S14</f>
        <v>10900000</v>
      </c>
      <c r="T3" s="62"/>
    </row>
    <row r="4" spans="1:21" ht="18.75" x14ac:dyDescent="0.25">
      <c r="A4" s="13" t="str">
        <f t="shared" ref="A4:A67" si="6">IF((S4)&gt;0,"a","b")</f>
        <v>a</v>
      </c>
      <c r="B4" s="13" t="str">
        <f t="shared" ref="B4:B67" si="7">IF((G4+H4+E4+J4+M4+N4+O4+P4)&gt;0,"a","b")</f>
        <v>a</v>
      </c>
      <c r="C4" s="3" t="s">
        <v>2</v>
      </c>
      <c r="D4" s="4" t="s">
        <v>3</v>
      </c>
      <c r="E4" s="22">
        <f t="shared" ref="E4:F4" si="8">E5+E6+E7+E8+E9+E10+E11</f>
        <v>1655233</v>
      </c>
      <c r="F4" s="22">
        <f t="shared" si="8"/>
        <v>293135.64</v>
      </c>
      <c r="G4" s="22">
        <f t="shared" ref="G4" si="9">G5+G6+G7+G8+G9+G10+G11</f>
        <v>2926605000</v>
      </c>
      <c r="H4" s="22">
        <f t="shared" ref="H4:I4" si="10">H5+H6+H7+H8+H9+H10+H11</f>
        <v>1934428705</v>
      </c>
      <c r="I4" s="22">
        <f t="shared" si="10"/>
        <v>979375391</v>
      </c>
      <c r="J4" s="23">
        <f t="shared" ref="J4:J67" si="11">H4+I4</f>
        <v>2913804096</v>
      </c>
      <c r="K4" s="49">
        <f t="shared" ref="K4:K67" si="12">G4-J4</f>
        <v>12800904</v>
      </c>
      <c r="L4" s="50">
        <f t="shared" ref="L4:L67" si="13">J4/G4</f>
        <v>0.99562602264398514</v>
      </c>
      <c r="M4" s="22">
        <f t="shared" ref="M4:O4" si="14">M5+M6+M7+M8+M9+M10+M11</f>
        <v>3923015000</v>
      </c>
      <c r="N4" s="22">
        <f t="shared" si="14"/>
        <v>3918653900</v>
      </c>
      <c r="O4" s="22">
        <f t="shared" si="14"/>
        <v>1000450329</v>
      </c>
      <c r="P4" s="22">
        <f t="shared" ref="P4:Q4" si="15">P5+P6+P7+P8+P9+P10+P11</f>
        <v>3914254425</v>
      </c>
      <c r="Q4" s="51">
        <f t="shared" si="15"/>
        <v>4399475</v>
      </c>
      <c r="R4" s="52">
        <f t="shared" ref="R4:R67" si="16">P4/N4</f>
        <v>0.99887729942162029</v>
      </c>
      <c r="S4" s="22">
        <f t="shared" ref="S4" si="17">S5+S6+S7+S8+S9+S10+S11</f>
        <v>10900000</v>
      </c>
      <c r="T4" s="63"/>
    </row>
    <row r="5" spans="1:21" ht="18.75" x14ac:dyDescent="0.25">
      <c r="A5" s="13" t="str">
        <f t="shared" si="6"/>
        <v>a</v>
      </c>
      <c r="B5" s="13" t="str">
        <f t="shared" si="7"/>
        <v>a</v>
      </c>
      <c r="C5" s="5" t="s">
        <v>2</v>
      </c>
      <c r="D5" s="6" t="s">
        <v>4</v>
      </c>
      <c r="E5" s="23">
        <f t="shared" ref="E5:F5" si="18">E17+E173+E461+E929+E941+E990</f>
        <v>0</v>
      </c>
      <c r="F5" s="23">
        <f t="shared" si="18"/>
        <v>0</v>
      </c>
      <c r="G5" s="23">
        <f t="shared" ref="G5" si="19">G17+G173+G461+G929+G941+G990</f>
        <v>24507800</v>
      </c>
      <c r="H5" s="23">
        <f t="shared" ref="H5:I5" si="20">H17+H173+H461+H929+H941+H990</f>
        <v>14599101</v>
      </c>
      <c r="I5" s="23">
        <f t="shared" si="20"/>
        <v>7661307</v>
      </c>
      <c r="J5" s="23">
        <f t="shared" si="11"/>
        <v>22260408</v>
      </c>
      <c r="K5" s="49">
        <f t="shared" si="12"/>
        <v>2247392</v>
      </c>
      <c r="L5" s="50">
        <f t="shared" si="13"/>
        <v>0.90829890891879317</v>
      </c>
      <c r="M5" s="23">
        <f t="shared" ref="M5:O14" si="21">M17+M173+M461+M929+M941+M990</f>
        <v>33210000</v>
      </c>
      <c r="N5" s="23">
        <f t="shared" si="21"/>
        <v>33156000</v>
      </c>
      <c r="O5" s="23">
        <f t="shared" si="21"/>
        <v>7812100</v>
      </c>
      <c r="P5" s="23">
        <f t="shared" ref="P5:Q5" si="22">P17+P173+P461+P929+P941+P990</f>
        <v>30072508</v>
      </c>
      <c r="Q5" s="49">
        <f t="shared" si="22"/>
        <v>3083492</v>
      </c>
      <c r="R5" s="53">
        <f t="shared" si="16"/>
        <v>0.90700048256725785</v>
      </c>
      <c r="S5" s="23">
        <f t="shared" ref="S5" si="23">S17+S173+S461+S929+S941+S990</f>
        <v>1400000</v>
      </c>
      <c r="T5" s="64"/>
    </row>
    <row r="6" spans="1:21" ht="18.75" x14ac:dyDescent="0.25">
      <c r="A6" s="13" t="str">
        <f t="shared" si="6"/>
        <v>a</v>
      </c>
      <c r="B6" s="13" t="str">
        <f t="shared" si="7"/>
        <v>a</v>
      </c>
      <c r="C6" s="5" t="s">
        <v>2</v>
      </c>
      <c r="D6" s="6" t="s">
        <v>5</v>
      </c>
      <c r="E6" s="23">
        <f t="shared" ref="E6:F6" si="24">E18+E174+E462+E930+E942+E991</f>
        <v>481474</v>
      </c>
      <c r="F6" s="23">
        <f t="shared" si="24"/>
        <v>208303.33000000002</v>
      </c>
      <c r="G6" s="23">
        <f t="shared" ref="G6" si="25">G18+G174+G462+G930+G942+G991</f>
        <v>81703190</v>
      </c>
      <c r="H6" s="23">
        <f t="shared" ref="H6:I6" si="26">H18+H174+H462+H930+H942+H991</f>
        <v>43778564</v>
      </c>
      <c r="I6" s="23">
        <f t="shared" si="26"/>
        <v>28275570</v>
      </c>
      <c r="J6" s="23">
        <f t="shared" si="11"/>
        <v>72054134</v>
      </c>
      <c r="K6" s="49">
        <f t="shared" si="12"/>
        <v>9649056</v>
      </c>
      <c r="L6" s="50">
        <f t="shared" si="13"/>
        <v>0.88190111059311149</v>
      </c>
      <c r="M6" s="23">
        <f t="shared" ref="M6:Q6" si="27">M18+M174+M462+M930+M942+M991</f>
        <v>119343000</v>
      </c>
      <c r="N6" s="23">
        <f t="shared" si="27"/>
        <v>119828340</v>
      </c>
      <c r="O6" s="23">
        <f t="shared" si="21"/>
        <v>42143191</v>
      </c>
      <c r="P6" s="23">
        <f t="shared" si="27"/>
        <v>114197325</v>
      </c>
      <c r="Q6" s="49">
        <f t="shared" si="27"/>
        <v>5631015</v>
      </c>
      <c r="R6" s="53">
        <f t="shared" si="16"/>
        <v>0.95300765244682517</v>
      </c>
      <c r="S6" s="23">
        <f t="shared" ref="S6" si="28">S18+S174+S462+S930+S942+S991</f>
        <v>1400000</v>
      </c>
      <c r="T6" s="64"/>
    </row>
    <row r="7" spans="1:21" ht="18.75" hidden="1" x14ac:dyDescent="0.25">
      <c r="A7" s="13" t="str">
        <f t="shared" si="6"/>
        <v>b</v>
      </c>
      <c r="B7" s="13" t="str">
        <f t="shared" si="7"/>
        <v>b</v>
      </c>
      <c r="C7" s="5" t="s">
        <v>2</v>
      </c>
      <c r="D7" s="6" t="s">
        <v>6</v>
      </c>
      <c r="E7" s="23">
        <f t="shared" ref="E7:F7" si="29">E19+E175+E463+E931+E943+E992</f>
        <v>0</v>
      </c>
      <c r="F7" s="23">
        <f t="shared" si="29"/>
        <v>0</v>
      </c>
      <c r="G7" s="23">
        <f t="shared" ref="G7" si="30">G19+G175+G463+G931+G943+G992</f>
        <v>0</v>
      </c>
      <c r="H7" s="23">
        <f t="shared" ref="H7:I7" si="31">H19+H175+H463+H931+H943+H992</f>
        <v>0</v>
      </c>
      <c r="I7" s="23">
        <f t="shared" si="31"/>
        <v>0</v>
      </c>
      <c r="J7" s="23">
        <f t="shared" si="11"/>
        <v>0</v>
      </c>
      <c r="K7" s="23">
        <f t="shared" si="12"/>
        <v>0</v>
      </c>
      <c r="L7" s="24" t="e">
        <f t="shared" si="13"/>
        <v>#DIV/0!</v>
      </c>
      <c r="M7" s="23">
        <f t="shared" ref="M7:Q7" si="32">M19+M175+M463+M931+M943+M992</f>
        <v>0</v>
      </c>
      <c r="N7" s="23">
        <f t="shared" si="32"/>
        <v>0</v>
      </c>
      <c r="O7" s="23">
        <f t="shared" si="21"/>
        <v>0</v>
      </c>
      <c r="P7" s="23">
        <f t="shared" si="32"/>
        <v>0</v>
      </c>
      <c r="Q7" s="23">
        <f t="shared" si="32"/>
        <v>0</v>
      </c>
      <c r="R7" s="26" t="e">
        <f t="shared" si="16"/>
        <v>#DIV/0!</v>
      </c>
      <c r="S7" s="23">
        <f t="shared" ref="S7" si="33">S19+S175+S463+S931+S943+S992</f>
        <v>0</v>
      </c>
      <c r="T7" s="64"/>
    </row>
    <row r="8" spans="1:21" ht="18.75" hidden="1" x14ac:dyDescent="0.25">
      <c r="A8" s="13" t="str">
        <f t="shared" si="6"/>
        <v>b</v>
      </c>
      <c r="B8" s="13" t="str">
        <f t="shared" si="7"/>
        <v>a</v>
      </c>
      <c r="C8" s="5" t="s">
        <v>2</v>
      </c>
      <c r="D8" s="7" t="s">
        <v>7</v>
      </c>
      <c r="E8" s="23">
        <f t="shared" ref="E8:F8" si="34">E20+E176+E464+E932+E944+E993</f>
        <v>0</v>
      </c>
      <c r="F8" s="23">
        <f t="shared" si="34"/>
        <v>0</v>
      </c>
      <c r="G8" s="23">
        <f t="shared" ref="G8" si="35">G20+G176+G464+G932+G944+G993</f>
        <v>735000</v>
      </c>
      <c r="H8" s="23">
        <f t="shared" ref="H8:I8" si="36">H20+H176+H464+H932+H944+H993</f>
        <v>425000</v>
      </c>
      <c r="I8" s="23">
        <f t="shared" si="36"/>
        <v>50000</v>
      </c>
      <c r="J8" s="23">
        <f t="shared" si="11"/>
        <v>475000</v>
      </c>
      <c r="K8" s="49">
        <f t="shared" si="12"/>
        <v>260000</v>
      </c>
      <c r="L8" s="50">
        <f t="shared" si="13"/>
        <v>0.6462585034013606</v>
      </c>
      <c r="M8" s="23">
        <f t="shared" ref="M8:Q8" si="37">M20+M176+M464+M932+M944+M993</f>
        <v>0</v>
      </c>
      <c r="N8" s="23">
        <f t="shared" si="37"/>
        <v>930000</v>
      </c>
      <c r="O8" s="23">
        <f t="shared" si="21"/>
        <v>455000</v>
      </c>
      <c r="P8" s="23">
        <f t="shared" si="37"/>
        <v>930000</v>
      </c>
      <c r="Q8" s="49">
        <f t="shared" si="37"/>
        <v>0</v>
      </c>
      <c r="R8" s="53">
        <f t="shared" si="16"/>
        <v>1</v>
      </c>
      <c r="S8" s="23">
        <f t="shared" ref="S8" si="38">S20+S176+S464+S932+S944+S993</f>
        <v>0</v>
      </c>
      <c r="T8" s="64"/>
    </row>
    <row r="9" spans="1:21" ht="18.75" hidden="1" x14ac:dyDescent="0.25">
      <c r="A9" s="13" t="str">
        <f t="shared" si="6"/>
        <v>b</v>
      </c>
      <c r="B9" s="13" t="str">
        <f t="shared" si="7"/>
        <v>a</v>
      </c>
      <c r="C9" s="5" t="s">
        <v>2</v>
      </c>
      <c r="D9" s="7" t="s">
        <v>8</v>
      </c>
      <c r="E9" s="23">
        <f t="shared" ref="E9:F9" si="39">E21+E177+E465+E933+E945+E994</f>
        <v>0</v>
      </c>
      <c r="F9" s="23">
        <f t="shared" si="39"/>
        <v>0</v>
      </c>
      <c r="G9" s="23">
        <f t="shared" ref="G9" si="40">G21+G177+G465+G933+G945+G994</f>
        <v>2532100</v>
      </c>
      <c r="H9" s="23">
        <f t="shared" ref="H9:I9" si="41">H21+H177+H465+H933+H945+H994</f>
        <v>72588</v>
      </c>
      <c r="I9" s="23">
        <f t="shared" si="41"/>
        <v>2950312</v>
      </c>
      <c r="J9" s="23">
        <f t="shared" si="11"/>
        <v>3022900</v>
      </c>
      <c r="K9" s="49">
        <f t="shared" si="12"/>
        <v>-490800</v>
      </c>
      <c r="L9" s="50">
        <f t="shared" si="13"/>
        <v>1.19383120729829</v>
      </c>
      <c r="M9" s="23">
        <f t="shared" ref="M9:Q9" si="42">M21+M177+M465+M933+M945+M994</f>
        <v>2493000</v>
      </c>
      <c r="N9" s="23">
        <f t="shared" si="42"/>
        <v>2552100</v>
      </c>
      <c r="O9" s="23">
        <f t="shared" si="21"/>
        <v>16445</v>
      </c>
      <c r="P9" s="23">
        <f t="shared" si="42"/>
        <v>3039345</v>
      </c>
      <c r="Q9" s="49">
        <f t="shared" si="42"/>
        <v>-487245</v>
      </c>
      <c r="R9" s="53">
        <f t="shared" si="16"/>
        <v>1.1909192429763724</v>
      </c>
      <c r="S9" s="23">
        <f t="shared" ref="S9" si="43">S21+S177+S465+S933+S945+S994</f>
        <v>0</v>
      </c>
      <c r="T9" s="64"/>
    </row>
    <row r="10" spans="1:21" ht="18.75" x14ac:dyDescent="0.25">
      <c r="A10" s="13" t="str">
        <f t="shared" si="6"/>
        <v>a</v>
      </c>
      <c r="B10" s="13" t="str">
        <f t="shared" si="7"/>
        <v>a</v>
      </c>
      <c r="C10" s="5" t="s">
        <v>2</v>
      </c>
      <c r="D10" s="7" t="s">
        <v>9</v>
      </c>
      <c r="E10" s="23">
        <f t="shared" ref="E10:F10" si="44">E22+E178+E466+E934+E946+E995</f>
        <v>1158759</v>
      </c>
      <c r="F10" s="23">
        <f t="shared" si="44"/>
        <v>84832.31</v>
      </c>
      <c r="G10" s="23">
        <f t="shared" ref="G10" si="45">G22+G178+G466+G934+G946+G995</f>
        <v>2787663116</v>
      </c>
      <c r="H10" s="23">
        <f t="shared" ref="H10:I10" si="46">H22+H178+H466+H934+H946+H995</f>
        <v>1857831639</v>
      </c>
      <c r="I10" s="23">
        <f t="shared" si="46"/>
        <v>929666151</v>
      </c>
      <c r="J10" s="23">
        <f t="shared" si="11"/>
        <v>2787497790</v>
      </c>
      <c r="K10" s="49">
        <f t="shared" si="12"/>
        <v>165326</v>
      </c>
      <c r="L10" s="50">
        <f t="shared" si="13"/>
        <v>0.99994069369463934</v>
      </c>
      <c r="M10" s="23">
        <f t="shared" ref="M10:Q10" si="47">M22+M178+M466+M934+M946+M995</f>
        <v>3728785000</v>
      </c>
      <c r="N10" s="23">
        <f t="shared" si="47"/>
        <v>3727715916</v>
      </c>
      <c r="O10" s="23">
        <f t="shared" si="21"/>
        <v>934665642</v>
      </c>
      <c r="P10" s="23">
        <f t="shared" si="47"/>
        <v>3722163432</v>
      </c>
      <c r="Q10" s="49">
        <f t="shared" si="47"/>
        <v>5552484</v>
      </c>
      <c r="R10" s="53">
        <f t="shared" si="16"/>
        <v>0.99851048628030703</v>
      </c>
      <c r="S10" s="23">
        <f t="shared" ref="S10" si="48">S22+S178+S466+S934+S946+S995</f>
        <v>7500000</v>
      </c>
      <c r="T10" s="64"/>
    </row>
    <row r="11" spans="1:21" ht="18.75" x14ac:dyDescent="0.25">
      <c r="A11" s="13" t="str">
        <f t="shared" si="6"/>
        <v>a</v>
      </c>
      <c r="B11" s="13" t="str">
        <f t="shared" si="7"/>
        <v>a</v>
      </c>
      <c r="C11" s="5" t="s">
        <v>2</v>
      </c>
      <c r="D11" s="7" t="s">
        <v>10</v>
      </c>
      <c r="E11" s="23">
        <f t="shared" ref="E11:F11" si="49">E23+E179+E467+E935+E947+E996</f>
        <v>15000</v>
      </c>
      <c r="F11" s="23">
        <f t="shared" si="49"/>
        <v>0</v>
      </c>
      <c r="G11" s="23">
        <f t="shared" ref="G11" si="50">G23+G179+G467+G935+G947+G996</f>
        <v>29463794</v>
      </c>
      <c r="H11" s="23">
        <f t="shared" ref="H11:I11" si="51">H23+H179+H467+H935+H947+H996</f>
        <v>17721813</v>
      </c>
      <c r="I11" s="23">
        <f t="shared" si="51"/>
        <v>10772051</v>
      </c>
      <c r="J11" s="23">
        <f t="shared" si="11"/>
        <v>28493864</v>
      </c>
      <c r="K11" s="49">
        <f t="shared" si="12"/>
        <v>969930</v>
      </c>
      <c r="L11" s="50">
        <f t="shared" si="13"/>
        <v>0.96708061426169356</v>
      </c>
      <c r="M11" s="23">
        <f t="shared" ref="M11:Q11" si="52">M23+M179+M467+M935+M947+M996</f>
        <v>39184000</v>
      </c>
      <c r="N11" s="23">
        <f t="shared" si="52"/>
        <v>34471544</v>
      </c>
      <c r="O11" s="23">
        <f t="shared" si="21"/>
        <v>15357951</v>
      </c>
      <c r="P11" s="23">
        <f t="shared" si="52"/>
        <v>43851815</v>
      </c>
      <c r="Q11" s="49">
        <f t="shared" si="52"/>
        <v>-9380271</v>
      </c>
      <c r="R11" s="53">
        <f t="shared" si="16"/>
        <v>1.2721163577703396</v>
      </c>
      <c r="S11" s="23">
        <f t="shared" ref="S11" si="53">S23+S179+S467+S935+S947+S996</f>
        <v>600000</v>
      </c>
      <c r="T11" s="64"/>
    </row>
    <row r="12" spans="1:21" ht="18.75" hidden="1" x14ac:dyDescent="0.25">
      <c r="A12" s="13" t="str">
        <f t="shared" si="6"/>
        <v>b</v>
      </c>
      <c r="B12" s="13" t="str">
        <f t="shared" si="7"/>
        <v>a</v>
      </c>
      <c r="C12" s="3" t="s">
        <v>2</v>
      </c>
      <c r="D12" s="4" t="s">
        <v>11</v>
      </c>
      <c r="E12" s="22">
        <f t="shared" ref="E12:F12" si="54">E24+E180+E468+E936+E948+E997</f>
        <v>47</v>
      </c>
      <c r="F12" s="22">
        <f t="shared" si="54"/>
        <v>101015</v>
      </c>
      <c r="G12" s="22">
        <f t="shared" ref="G12" si="55">G24+G180+G468+G936+G948+G997</f>
        <v>31871100</v>
      </c>
      <c r="H12" s="22">
        <f t="shared" ref="H12:I12" si="56">H24+H180+H468+H936+H948+H997</f>
        <v>20782569</v>
      </c>
      <c r="I12" s="22">
        <f t="shared" si="56"/>
        <v>10352167</v>
      </c>
      <c r="J12" s="23">
        <f t="shared" si="11"/>
        <v>31134736</v>
      </c>
      <c r="K12" s="49">
        <f t="shared" si="12"/>
        <v>736364</v>
      </c>
      <c r="L12" s="50">
        <f t="shared" si="13"/>
        <v>0.97689555741722123</v>
      </c>
      <c r="M12" s="22">
        <f t="shared" ref="M12:Q12" si="57">M24+M180+M468+M936+M948+M997</f>
        <v>44735000</v>
      </c>
      <c r="N12" s="22">
        <f t="shared" si="57"/>
        <v>49746100</v>
      </c>
      <c r="O12" s="22">
        <f t="shared" si="21"/>
        <v>34325592</v>
      </c>
      <c r="P12" s="22">
        <f t="shared" si="57"/>
        <v>65460328</v>
      </c>
      <c r="Q12" s="51">
        <f t="shared" si="57"/>
        <v>-15714228</v>
      </c>
      <c r="R12" s="52">
        <f t="shared" si="16"/>
        <v>1.3158886425267509</v>
      </c>
      <c r="S12" s="22">
        <f t="shared" ref="S12" si="58">S24+S180+S468+S936+S948+S997</f>
        <v>0</v>
      </c>
      <c r="T12" s="63"/>
    </row>
    <row r="13" spans="1:21" ht="18.75" hidden="1" x14ac:dyDescent="0.25">
      <c r="A13" s="13" t="str">
        <f t="shared" si="6"/>
        <v>b</v>
      </c>
      <c r="B13" s="13" t="str">
        <f t="shared" si="7"/>
        <v>b</v>
      </c>
      <c r="C13" s="3" t="s">
        <v>2</v>
      </c>
      <c r="D13" s="4" t="s">
        <v>12</v>
      </c>
      <c r="E13" s="22">
        <f t="shared" ref="E13:F13" si="59">E25+E181+E469+E937+E949+E998</f>
        <v>0</v>
      </c>
      <c r="F13" s="22">
        <f t="shared" si="59"/>
        <v>0</v>
      </c>
      <c r="G13" s="22">
        <f t="shared" ref="G13" si="60">G25+G181+G469+G937+G949+G998</f>
        <v>0</v>
      </c>
      <c r="H13" s="22">
        <f t="shared" ref="H13:I13" si="61">H25+H181+H469+H937+H949+H998</f>
        <v>0</v>
      </c>
      <c r="I13" s="22">
        <f t="shared" si="61"/>
        <v>0</v>
      </c>
      <c r="J13" s="23">
        <f t="shared" si="11"/>
        <v>0</v>
      </c>
      <c r="K13" s="23">
        <f t="shared" si="12"/>
        <v>0</v>
      </c>
      <c r="L13" s="24" t="e">
        <f t="shared" si="13"/>
        <v>#DIV/0!</v>
      </c>
      <c r="M13" s="22">
        <f t="shared" ref="M13:Q13" si="62">M25+M181+M469+M937+M949+M998</f>
        <v>0</v>
      </c>
      <c r="N13" s="22">
        <f t="shared" si="62"/>
        <v>0</v>
      </c>
      <c r="O13" s="22">
        <f t="shared" si="21"/>
        <v>0</v>
      </c>
      <c r="P13" s="22">
        <f t="shared" si="62"/>
        <v>0</v>
      </c>
      <c r="Q13" s="22">
        <f t="shared" si="62"/>
        <v>0</v>
      </c>
      <c r="R13" s="25" t="e">
        <f t="shared" si="16"/>
        <v>#DIV/0!</v>
      </c>
      <c r="S13" s="22">
        <f t="shared" ref="S13" si="63">S25+S181+S469+S937+S949+S998</f>
        <v>0</v>
      </c>
      <c r="T13" s="63"/>
    </row>
    <row r="14" spans="1:21" ht="18.75" hidden="1" x14ac:dyDescent="0.25">
      <c r="A14" s="13" t="str">
        <f t="shared" si="6"/>
        <v>b</v>
      </c>
      <c r="B14" s="13" t="str">
        <f t="shared" si="7"/>
        <v>b</v>
      </c>
      <c r="C14" s="3" t="s">
        <v>2</v>
      </c>
      <c r="D14" s="4" t="s">
        <v>13</v>
      </c>
      <c r="E14" s="22">
        <f t="shared" ref="E14:F14" si="64">E26+E182+E470+E938+E950+E999</f>
        <v>0</v>
      </c>
      <c r="F14" s="22">
        <f t="shared" si="64"/>
        <v>0</v>
      </c>
      <c r="G14" s="22">
        <f t="shared" ref="G14" si="65">G26+G182+G470+G938+G950+G999</f>
        <v>0</v>
      </c>
      <c r="H14" s="22">
        <f t="shared" ref="H14:I14" si="66">H26+H182+H470+H938+H950+H999</f>
        <v>0</v>
      </c>
      <c r="I14" s="22">
        <f t="shared" si="66"/>
        <v>0</v>
      </c>
      <c r="J14" s="23">
        <f t="shared" si="11"/>
        <v>0</v>
      </c>
      <c r="K14" s="23">
        <f t="shared" si="12"/>
        <v>0</v>
      </c>
      <c r="L14" s="24" t="e">
        <f t="shared" si="13"/>
        <v>#DIV/0!</v>
      </c>
      <c r="M14" s="22">
        <f t="shared" ref="M14:Q14" si="67">M26+M182+M470+M938+M950+M999</f>
        <v>0</v>
      </c>
      <c r="N14" s="22">
        <f t="shared" si="67"/>
        <v>0</v>
      </c>
      <c r="O14" s="22">
        <f t="shared" si="21"/>
        <v>0</v>
      </c>
      <c r="P14" s="22">
        <f t="shared" si="67"/>
        <v>0</v>
      </c>
      <c r="Q14" s="22">
        <f t="shared" si="67"/>
        <v>0</v>
      </c>
      <c r="R14" s="25" t="e">
        <f t="shared" si="16"/>
        <v>#DIV/0!</v>
      </c>
      <c r="S14" s="22">
        <f t="shared" ref="S14" si="68">S26+S182+S470+S938+S950+S999</f>
        <v>0</v>
      </c>
      <c r="T14" s="63"/>
    </row>
    <row r="15" spans="1:21" ht="54" x14ac:dyDescent="0.25">
      <c r="A15" s="13" t="str">
        <f t="shared" si="6"/>
        <v>a</v>
      </c>
      <c r="B15" s="13" t="str">
        <f t="shared" si="7"/>
        <v>a</v>
      </c>
      <c r="C15" s="16" t="s">
        <v>98</v>
      </c>
      <c r="D15" s="17" t="s">
        <v>99</v>
      </c>
      <c r="E15" s="23">
        <f t="shared" ref="E15:I15" si="69">E16+E24+E25+E26</f>
        <v>184771</v>
      </c>
      <c r="F15" s="23">
        <f t="shared" ref="F15" si="70">F16+F24+F25+F26</f>
        <v>67828</v>
      </c>
      <c r="G15" s="23">
        <f t="shared" si="69"/>
        <v>43378400</v>
      </c>
      <c r="H15" s="23">
        <f t="shared" si="69"/>
        <v>23588737</v>
      </c>
      <c r="I15" s="23">
        <f t="shared" si="69"/>
        <v>16061748</v>
      </c>
      <c r="J15" s="23">
        <f t="shared" si="11"/>
        <v>39650485</v>
      </c>
      <c r="K15" s="49">
        <f t="shared" si="12"/>
        <v>3727915</v>
      </c>
      <c r="L15" s="50">
        <f t="shared" si="13"/>
        <v>0.91406056931560409</v>
      </c>
      <c r="M15" s="23">
        <f t="shared" ref="M15:O15" si="71">M16+M24+M25+M26</f>
        <v>57803000</v>
      </c>
      <c r="N15" s="23">
        <f t="shared" si="71"/>
        <v>58033000</v>
      </c>
      <c r="O15" s="23">
        <f t="shared" si="71"/>
        <v>14763283</v>
      </c>
      <c r="P15" s="23">
        <f t="shared" ref="P15" si="72">P16+P24+P25+P26</f>
        <v>54413768</v>
      </c>
      <c r="Q15" s="49">
        <f t="shared" ref="Q15" si="73">Q16+Q24+Q25+Q26</f>
        <v>3619232</v>
      </c>
      <c r="R15" s="53">
        <f t="shared" si="16"/>
        <v>0.93763493184912028</v>
      </c>
      <c r="S15" s="23">
        <f t="shared" ref="S15" si="74">S16+S24+S25+S26</f>
        <v>2400000</v>
      </c>
      <c r="T15" s="64"/>
    </row>
    <row r="16" spans="1:21" ht="18.75" x14ac:dyDescent="0.25">
      <c r="A16" s="13" t="str">
        <f t="shared" si="6"/>
        <v>a</v>
      </c>
      <c r="B16" s="13" t="str">
        <f t="shared" si="7"/>
        <v>a</v>
      </c>
      <c r="C16" s="3" t="s">
        <v>2</v>
      </c>
      <c r="D16" s="4" t="s">
        <v>3</v>
      </c>
      <c r="E16" s="22">
        <f t="shared" ref="E16:F16" si="75">E17+E18+E19+E20+E21+E22+E23</f>
        <v>184724</v>
      </c>
      <c r="F16" s="22">
        <f t="shared" si="75"/>
        <v>61453</v>
      </c>
      <c r="G16" s="22">
        <f t="shared" ref="G16" si="76">G17+G18+G19+G20+G21+G22+G23</f>
        <v>42725000</v>
      </c>
      <c r="H16" s="22">
        <f t="shared" ref="H16:I16" si="77">H17+H18+H19+H20+H21+H22+H23</f>
        <v>23376360</v>
      </c>
      <c r="I16" s="22">
        <f t="shared" si="77"/>
        <v>15751556</v>
      </c>
      <c r="J16" s="23">
        <f t="shared" si="11"/>
        <v>39127916</v>
      </c>
      <c r="K16" s="49">
        <f t="shared" si="12"/>
        <v>3597084</v>
      </c>
      <c r="L16" s="50">
        <f t="shared" si="13"/>
        <v>0.91580844938560557</v>
      </c>
      <c r="M16" s="22">
        <f t="shared" ref="M16:O16" si="78">M17+M18+M19+M20+M21+M22+M23</f>
        <v>57306000</v>
      </c>
      <c r="N16" s="22">
        <f t="shared" si="78"/>
        <v>57314600</v>
      </c>
      <c r="O16" s="22">
        <f t="shared" si="78"/>
        <v>14577591</v>
      </c>
      <c r="P16" s="22">
        <f t="shared" ref="P16:Q16" si="79">P17+P18+P19+P20+P21+P22+P23</f>
        <v>53705507</v>
      </c>
      <c r="Q16" s="51">
        <f t="shared" si="79"/>
        <v>3609093</v>
      </c>
      <c r="R16" s="52">
        <f t="shared" si="16"/>
        <v>0.93703012844894673</v>
      </c>
      <c r="S16" s="22">
        <f t="shared" ref="S16" si="80">S17+S18+S19+S20+S21+S22+S23</f>
        <v>2400000</v>
      </c>
      <c r="T16" s="63"/>
    </row>
    <row r="17" spans="1:21" ht="18.75" x14ac:dyDescent="0.25">
      <c r="A17" s="13" t="str">
        <f t="shared" si="6"/>
        <v>a</v>
      </c>
      <c r="B17" s="13" t="str">
        <f t="shared" si="7"/>
        <v>a</v>
      </c>
      <c r="C17" s="5" t="s">
        <v>2</v>
      </c>
      <c r="D17" s="6" t="s">
        <v>4</v>
      </c>
      <c r="E17" s="23">
        <f t="shared" ref="E17:F17" si="81">E29+E41+E113+E125+E137+E149+E161</f>
        <v>0</v>
      </c>
      <c r="F17" s="23">
        <f t="shared" si="81"/>
        <v>0</v>
      </c>
      <c r="G17" s="23">
        <f t="shared" ref="G17" si="82">G29+G41+G113+G125+G137+G149+G161</f>
        <v>24507800</v>
      </c>
      <c r="H17" s="23">
        <f t="shared" ref="H17:I17" si="83">H29+H41+H113+H125+H137+H149+H161</f>
        <v>14599101</v>
      </c>
      <c r="I17" s="23">
        <f t="shared" si="83"/>
        <v>7661307</v>
      </c>
      <c r="J17" s="23">
        <f t="shared" si="11"/>
        <v>22260408</v>
      </c>
      <c r="K17" s="49">
        <f t="shared" si="12"/>
        <v>2247392</v>
      </c>
      <c r="L17" s="50">
        <f t="shared" si="13"/>
        <v>0.90829890891879317</v>
      </c>
      <c r="M17" s="23">
        <f t="shared" ref="M17:Q26" si="84">M29+M41+M113+M125+M137+M149+M161</f>
        <v>33210000</v>
      </c>
      <c r="N17" s="23">
        <f t="shared" si="84"/>
        <v>33156000</v>
      </c>
      <c r="O17" s="23">
        <f t="shared" si="84"/>
        <v>7812100</v>
      </c>
      <c r="P17" s="23">
        <f t="shared" si="84"/>
        <v>30072508</v>
      </c>
      <c r="Q17" s="49">
        <f t="shared" si="84"/>
        <v>3083492</v>
      </c>
      <c r="R17" s="53">
        <f t="shared" si="16"/>
        <v>0.90700048256725785</v>
      </c>
      <c r="S17" s="23">
        <f t="shared" ref="S17" si="85">S29+S41+S113+S125+S137+S149+S161</f>
        <v>1400000</v>
      </c>
      <c r="T17" s="64"/>
    </row>
    <row r="18" spans="1:21" ht="18.75" x14ac:dyDescent="0.25">
      <c r="A18" s="13" t="str">
        <f t="shared" si="6"/>
        <v>a</v>
      </c>
      <c r="B18" s="13" t="str">
        <f t="shared" si="7"/>
        <v>a</v>
      </c>
      <c r="C18" s="5" t="s">
        <v>2</v>
      </c>
      <c r="D18" s="6" t="s">
        <v>5</v>
      </c>
      <c r="E18" s="23">
        <f t="shared" ref="E18:F18" si="86">E30+E42+E114+E126+E138+E150+E162</f>
        <v>184724</v>
      </c>
      <c r="F18" s="23">
        <f t="shared" si="86"/>
        <v>61453</v>
      </c>
      <c r="G18" s="23">
        <f t="shared" ref="G18" si="87">G30+G42+G114+G126+G138+G150+G162</f>
        <v>14624100</v>
      </c>
      <c r="H18" s="23">
        <f t="shared" ref="H18:I18" si="88">H30+H42+H114+H126+H138+H150+H162</f>
        <v>8148541</v>
      </c>
      <c r="I18" s="23">
        <f t="shared" si="88"/>
        <v>4748590</v>
      </c>
      <c r="J18" s="23">
        <f t="shared" si="11"/>
        <v>12897131</v>
      </c>
      <c r="K18" s="49">
        <f t="shared" si="12"/>
        <v>1726969</v>
      </c>
      <c r="L18" s="50">
        <f t="shared" si="13"/>
        <v>0.88190938245772388</v>
      </c>
      <c r="M18" s="23">
        <f t="shared" ref="M18:Q18" si="89">M30+M42+M114+M126+M138+M150+M162</f>
        <v>20612000</v>
      </c>
      <c r="N18" s="23">
        <f t="shared" si="89"/>
        <v>20328900</v>
      </c>
      <c r="O18" s="23">
        <f t="shared" si="84"/>
        <v>6433093</v>
      </c>
      <c r="P18" s="23">
        <f t="shared" si="89"/>
        <v>19330224</v>
      </c>
      <c r="Q18" s="49">
        <f t="shared" si="89"/>
        <v>998676</v>
      </c>
      <c r="R18" s="53">
        <f t="shared" si="16"/>
        <v>0.95087407582308925</v>
      </c>
      <c r="S18" s="23">
        <f t="shared" ref="S18" si="90">S30+S42+S114+S126+S138+S150+S162</f>
        <v>900000</v>
      </c>
      <c r="T18" s="64"/>
    </row>
    <row r="19" spans="1:21" ht="18.75" hidden="1" x14ac:dyDescent="0.25">
      <c r="A19" s="13" t="str">
        <f t="shared" si="6"/>
        <v>b</v>
      </c>
      <c r="B19" s="13" t="str">
        <f t="shared" si="7"/>
        <v>b</v>
      </c>
      <c r="C19" s="5" t="s">
        <v>2</v>
      </c>
      <c r="D19" s="6" t="s">
        <v>6</v>
      </c>
      <c r="E19" s="23">
        <f t="shared" ref="E19:F19" si="91">E31+E43+E115+E127+E139+E151+E163</f>
        <v>0</v>
      </c>
      <c r="F19" s="23">
        <f t="shared" si="91"/>
        <v>0</v>
      </c>
      <c r="G19" s="23">
        <f t="shared" ref="G19" si="92">G31+G43+G115+G127+G139+G151+G163</f>
        <v>0</v>
      </c>
      <c r="H19" s="23">
        <f t="shared" ref="H19:I19" si="93">H31+H43+H115+H127+H139+H151+H163</f>
        <v>0</v>
      </c>
      <c r="I19" s="23">
        <f t="shared" si="93"/>
        <v>0</v>
      </c>
      <c r="J19" s="23">
        <f t="shared" si="11"/>
        <v>0</v>
      </c>
      <c r="K19" s="23">
        <f t="shared" si="12"/>
        <v>0</v>
      </c>
      <c r="L19" s="24" t="e">
        <f t="shared" si="13"/>
        <v>#DIV/0!</v>
      </c>
      <c r="M19" s="23">
        <f t="shared" ref="M19:N19" si="94">M31+M43+M115+M127+M139+M151+M163</f>
        <v>0</v>
      </c>
      <c r="N19" s="23">
        <f t="shared" si="94"/>
        <v>0</v>
      </c>
      <c r="O19" s="23">
        <f t="shared" si="84"/>
        <v>0</v>
      </c>
      <c r="P19" s="23">
        <f t="shared" ref="P19:Q19" si="95">P31+P43+P115+P127+P139+P151+P163</f>
        <v>0</v>
      </c>
      <c r="Q19" s="23">
        <f t="shared" si="95"/>
        <v>0</v>
      </c>
      <c r="R19" s="26" t="e">
        <f t="shared" si="16"/>
        <v>#DIV/0!</v>
      </c>
      <c r="S19" s="23">
        <f t="shared" ref="S19" si="96">S31+S43+S115+S127+S139+S151+S163</f>
        <v>0</v>
      </c>
      <c r="T19" s="64"/>
    </row>
    <row r="20" spans="1:21" ht="18.75" hidden="1" x14ac:dyDescent="0.25">
      <c r="A20" s="13" t="str">
        <f t="shared" si="6"/>
        <v>b</v>
      </c>
      <c r="B20" s="13" t="str">
        <f t="shared" si="7"/>
        <v>a</v>
      </c>
      <c r="C20" s="5" t="s">
        <v>2</v>
      </c>
      <c r="D20" s="7" t="s">
        <v>7</v>
      </c>
      <c r="E20" s="23">
        <f t="shared" ref="E20:F20" si="97">E32+E44+E116+E128+E140+E152+E164</f>
        <v>0</v>
      </c>
      <c r="F20" s="23">
        <f t="shared" si="97"/>
        <v>0</v>
      </c>
      <c r="G20" s="23">
        <f t="shared" ref="G20" si="98">G32+G44+G116+G128+G140+G152+G164</f>
        <v>230000</v>
      </c>
      <c r="H20" s="23">
        <f t="shared" ref="H20:I20" si="99">H32+H44+H116+H128+H140+H152+H164</f>
        <v>230000</v>
      </c>
      <c r="I20" s="23">
        <f t="shared" si="99"/>
        <v>0</v>
      </c>
      <c r="J20" s="23">
        <f t="shared" si="11"/>
        <v>230000</v>
      </c>
      <c r="K20" s="49">
        <f t="shared" si="12"/>
        <v>0</v>
      </c>
      <c r="L20" s="50">
        <f t="shared" si="13"/>
        <v>1</v>
      </c>
      <c r="M20" s="23">
        <f t="shared" ref="M20:Q20" si="100">M32+M44+M116+M128+M140+M152+M164</f>
        <v>0</v>
      </c>
      <c r="N20" s="23">
        <f t="shared" si="100"/>
        <v>230000</v>
      </c>
      <c r="O20" s="23">
        <f t="shared" si="84"/>
        <v>0</v>
      </c>
      <c r="P20" s="23">
        <f t="shared" si="100"/>
        <v>230000</v>
      </c>
      <c r="Q20" s="49">
        <f t="shared" si="100"/>
        <v>0</v>
      </c>
      <c r="R20" s="53">
        <f t="shared" si="16"/>
        <v>1</v>
      </c>
      <c r="S20" s="23">
        <f t="shared" ref="S20" si="101">S32+S44+S116+S128+S140+S152+S164</f>
        <v>0</v>
      </c>
      <c r="T20" s="64"/>
    </row>
    <row r="21" spans="1:21" ht="18.75" hidden="1" x14ac:dyDescent="0.25">
      <c r="A21" s="13" t="str">
        <f t="shared" si="6"/>
        <v>b</v>
      </c>
      <c r="B21" s="13" t="str">
        <f t="shared" si="7"/>
        <v>a</v>
      </c>
      <c r="C21" s="5" t="s">
        <v>2</v>
      </c>
      <c r="D21" s="7" t="s">
        <v>8</v>
      </c>
      <c r="E21" s="23">
        <f t="shared" ref="E21:F21" si="102">E33+E45+E117+E129+E141+E153+E165</f>
        <v>0</v>
      </c>
      <c r="F21" s="23">
        <f t="shared" si="102"/>
        <v>0</v>
      </c>
      <c r="G21" s="23">
        <f t="shared" ref="G21" si="103">G33+G45+G117+G129+G141+G153+G165</f>
        <v>2513200</v>
      </c>
      <c r="H21" s="23">
        <f t="shared" ref="H21:I21" si="104">H33+H45+H117+H129+H141+H153+H165</f>
        <v>53785</v>
      </c>
      <c r="I21" s="23">
        <f t="shared" si="104"/>
        <v>2950312</v>
      </c>
      <c r="J21" s="23">
        <f t="shared" si="11"/>
        <v>3004097</v>
      </c>
      <c r="K21" s="49">
        <f t="shared" si="12"/>
        <v>-490897</v>
      </c>
      <c r="L21" s="50">
        <f t="shared" si="13"/>
        <v>1.1953274709533663</v>
      </c>
      <c r="M21" s="23">
        <f t="shared" ref="M21:P21" si="105">M33+M45+M117+M129+M141+M153+M165</f>
        <v>2493000</v>
      </c>
      <c r="N21" s="23">
        <f t="shared" si="105"/>
        <v>2533200</v>
      </c>
      <c r="O21" s="23">
        <f t="shared" si="84"/>
        <v>16445</v>
      </c>
      <c r="P21" s="23">
        <f t="shared" si="105"/>
        <v>3020542</v>
      </c>
      <c r="Q21" s="49">
        <f t="shared" ref="Q21" si="106">Q33+Q45+Q117+Q129+Q141+Q153+Q165</f>
        <v>-487342</v>
      </c>
      <c r="R21" s="53">
        <f t="shared" si="16"/>
        <v>1.1923819674719722</v>
      </c>
      <c r="S21" s="23">
        <f t="shared" ref="S21" si="107">S33+S45+S117+S129+S141+S153+S165</f>
        <v>0</v>
      </c>
      <c r="T21" s="64"/>
    </row>
    <row r="22" spans="1:21" ht="18.75" hidden="1" x14ac:dyDescent="0.25">
      <c r="A22" s="13" t="str">
        <f t="shared" si="6"/>
        <v>b</v>
      </c>
      <c r="B22" s="13" t="str">
        <f t="shared" si="7"/>
        <v>a</v>
      </c>
      <c r="C22" s="5" t="s">
        <v>2</v>
      </c>
      <c r="D22" s="7" t="s">
        <v>9</v>
      </c>
      <c r="E22" s="23">
        <f t="shared" ref="E22:F22" si="108">E34+E46+E118+E130+E142+E154+E166</f>
        <v>0</v>
      </c>
      <c r="F22" s="23">
        <f t="shared" si="108"/>
        <v>0</v>
      </c>
      <c r="G22" s="23">
        <f t="shared" ref="G22" si="109">G34+G46+G118+G130+G142+G154+G166</f>
        <v>376500</v>
      </c>
      <c r="H22" s="23">
        <f t="shared" ref="H22:I22" si="110">H34+H46+H118+H130+H142+H154+H166</f>
        <v>255473</v>
      </c>
      <c r="I22" s="23">
        <f t="shared" si="110"/>
        <v>104137</v>
      </c>
      <c r="J22" s="23">
        <f t="shared" si="11"/>
        <v>359610</v>
      </c>
      <c r="K22" s="49">
        <f t="shared" si="12"/>
        <v>16890</v>
      </c>
      <c r="L22" s="50">
        <f t="shared" si="13"/>
        <v>0.95513944223107572</v>
      </c>
      <c r="M22" s="23">
        <f t="shared" ref="M22:Q22" si="111">M34+M46+M118+M130+M142+M154+M166</f>
        <v>390000</v>
      </c>
      <c r="N22" s="23">
        <f t="shared" si="111"/>
        <v>465000</v>
      </c>
      <c r="O22" s="23">
        <f t="shared" si="84"/>
        <v>105370</v>
      </c>
      <c r="P22" s="23">
        <f t="shared" si="111"/>
        <v>464980</v>
      </c>
      <c r="Q22" s="49">
        <f t="shared" si="111"/>
        <v>20</v>
      </c>
      <c r="R22" s="53">
        <f t="shared" si="16"/>
        <v>0.9999569892473118</v>
      </c>
      <c r="S22" s="23">
        <f t="shared" ref="S22" si="112">S34+S46+S118+S130+S142+S154+S166</f>
        <v>0</v>
      </c>
      <c r="T22" s="64"/>
    </row>
    <row r="23" spans="1:21" ht="17.25" customHeight="1" x14ac:dyDescent="0.25">
      <c r="A23" s="13" t="str">
        <f t="shared" si="6"/>
        <v>a</v>
      </c>
      <c r="B23" s="13" t="str">
        <f t="shared" si="7"/>
        <v>a</v>
      </c>
      <c r="C23" s="5" t="s">
        <v>2</v>
      </c>
      <c r="D23" s="7" t="s">
        <v>10</v>
      </c>
      <c r="E23" s="23">
        <f t="shared" ref="E23:F23" si="113">E35+E47+E119+E131+E143+E155+E167</f>
        <v>0</v>
      </c>
      <c r="F23" s="23">
        <f t="shared" si="113"/>
        <v>0</v>
      </c>
      <c r="G23" s="23">
        <f t="shared" ref="G23" si="114">G35+G47+G119+G131+G143+G155+G167</f>
        <v>473400</v>
      </c>
      <c r="H23" s="23">
        <f t="shared" ref="H23:I23" si="115">H35+H47+H119+H131+H143+H155+H167</f>
        <v>89460</v>
      </c>
      <c r="I23" s="23">
        <f t="shared" si="115"/>
        <v>287210</v>
      </c>
      <c r="J23" s="23">
        <f t="shared" si="11"/>
        <v>376670</v>
      </c>
      <c r="K23" s="49">
        <f t="shared" si="12"/>
        <v>96730</v>
      </c>
      <c r="L23" s="50">
        <f t="shared" si="13"/>
        <v>0.79566962399662022</v>
      </c>
      <c r="M23" s="23">
        <f t="shared" ref="M23:Q23" si="116">M35+M47+M119+M131+M143+M155+M167</f>
        <v>601000</v>
      </c>
      <c r="N23" s="23">
        <f t="shared" si="116"/>
        <v>601500</v>
      </c>
      <c r="O23" s="23">
        <f t="shared" si="84"/>
        <v>210583</v>
      </c>
      <c r="P23" s="23">
        <f t="shared" si="116"/>
        <v>587253</v>
      </c>
      <c r="Q23" s="49">
        <f t="shared" si="116"/>
        <v>14247</v>
      </c>
      <c r="R23" s="53">
        <f t="shared" si="16"/>
        <v>0.97631421446384037</v>
      </c>
      <c r="S23" s="23">
        <f t="shared" ref="S23" si="117">S35+S47+S119+S131+S143+S155+S167</f>
        <v>100000</v>
      </c>
      <c r="T23" s="64"/>
    </row>
    <row r="24" spans="1:21" ht="18.75" hidden="1" x14ac:dyDescent="0.25">
      <c r="A24" s="13" t="str">
        <f t="shared" si="6"/>
        <v>b</v>
      </c>
      <c r="B24" s="13" t="str">
        <f t="shared" si="7"/>
        <v>a</v>
      </c>
      <c r="C24" s="3" t="s">
        <v>2</v>
      </c>
      <c r="D24" s="4" t="s">
        <v>11</v>
      </c>
      <c r="E24" s="22">
        <f t="shared" ref="E24:F24" si="118">E36+E48+E120+E132+E144+E156+E168</f>
        <v>47</v>
      </c>
      <c r="F24" s="22">
        <f t="shared" si="118"/>
        <v>6375</v>
      </c>
      <c r="G24" s="22">
        <f t="shared" ref="G24" si="119">G36+G48+G120+G132+G144+G156+G168</f>
        <v>653400</v>
      </c>
      <c r="H24" s="22">
        <f t="shared" ref="H24:I24" si="120">H36+H48+H120+H132+H144+H156+H168</f>
        <v>212377</v>
      </c>
      <c r="I24" s="22">
        <f t="shared" si="120"/>
        <v>310192</v>
      </c>
      <c r="J24" s="23">
        <f t="shared" si="11"/>
        <v>522569</v>
      </c>
      <c r="K24" s="49">
        <f t="shared" si="12"/>
        <v>130831</v>
      </c>
      <c r="L24" s="50">
        <f t="shared" si="13"/>
        <v>0.79976890113253751</v>
      </c>
      <c r="M24" s="22">
        <f t="shared" ref="M24:Q24" si="121">M36+M48+M120+M132+M144+M156+M168</f>
        <v>497000</v>
      </c>
      <c r="N24" s="22">
        <f t="shared" si="121"/>
        <v>718400</v>
      </c>
      <c r="O24" s="22">
        <f t="shared" si="84"/>
        <v>185692</v>
      </c>
      <c r="P24" s="22">
        <f t="shared" si="121"/>
        <v>708261</v>
      </c>
      <c r="Q24" s="51">
        <f t="shared" si="121"/>
        <v>10139</v>
      </c>
      <c r="R24" s="52">
        <f t="shared" si="16"/>
        <v>0.98588669265033413</v>
      </c>
      <c r="S24" s="22">
        <f t="shared" ref="S24" si="122">S36+S48+S120+S132+S144+S156+S168</f>
        <v>0</v>
      </c>
      <c r="T24" s="63"/>
    </row>
    <row r="25" spans="1:21" ht="18.75" hidden="1" x14ac:dyDescent="0.25">
      <c r="A25" s="13" t="str">
        <f t="shared" si="6"/>
        <v>b</v>
      </c>
      <c r="B25" s="13" t="str">
        <f t="shared" si="7"/>
        <v>b</v>
      </c>
      <c r="C25" s="3" t="s">
        <v>2</v>
      </c>
      <c r="D25" s="4" t="s">
        <v>12</v>
      </c>
      <c r="E25" s="22">
        <f t="shared" ref="E25:F25" si="123">E37+E49+E121+E133+E145+E157+E169</f>
        <v>0</v>
      </c>
      <c r="F25" s="22">
        <f t="shared" si="123"/>
        <v>0</v>
      </c>
      <c r="G25" s="22">
        <f t="shared" ref="G25" si="124">G37+G49+G121+G133+G145+G157+G169</f>
        <v>0</v>
      </c>
      <c r="H25" s="22">
        <f t="shared" ref="H25:I25" si="125">H37+H49+H121+H133+H145+H157+H169</f>
        <v>0</v>
      </c>
      <c r="I25" s="22">
        <f t="shared" si="125"/>
        <v>0</v>
      </c>
      <c r="J25" s="23">
        <f t="shared" si="11"/>
        <v>0</v>
      </c>
      <c r="K25" s="23">
        <f t="shared" si="12"/>
        <v>0</v>
      </c>
      <c r="L25" s="24" t="e">
        <f t="shared" si="13"/>
        <v>#DIV/0!</v>
      </c>
      <c r="M25" s="22">
        <f t="shared" ref="M25:Q25" si="126">M37+M49+M121+M133+M145+M157+M169</f>
        <v>0</v>
      </c>
      <c r="N25" s="22">
        <f t="shared" si="126"/>
        <v>0</v>
      </c>
      <c r="O25" s="22">
        <f t="shared" si="84"/>
        <v>0</v>
      </c>
      <c r="P25" s="22">
        <f t="shared" si="126"/>
        <v>0</v>
      </c>
      <c r="Q25" s="22">
        <f t="shared" si="126"/>
        <v>0</v>
      </c>
      <c r="R25" s="25" t="e">
        <f t="shared" si="16"/>
        <v>#DIV/0!</v>
      </c>
      <c r="S25" s="22">
        <f t="shared" ref="S25" si="127">S37+S49+S121+S133+S145+S157+S169</f>
        <v>0</v>
      </c>
      <c r="T25" s="63"/>
    </row>
    <row r="26" spans="1:21" ht="18.75" hidden="1" x14ac:dyDescent="0.25">
      <c r="A26" s="13" t="str">
        <f t="shared" si="6"/>
        <v>b</v>
      </c>
      <c r="B26" s="13" t="str">
        <f t="shared" si="7"/>
        <v>b</v>
      </c>
      <c r="C26" s="3" t="s">
        <v>2</v>
      </c>
      <c r="D26" s="4" t="s">
        <v>13</v>
      </c>
      <c r="E26" s="22">
        <f t="shared" ref="E26:F26" si="128">E38+E50+E122+E134+E146+E158+E170</f>
        <v>0</v>
      </c>
      <c r="F26" s="22">
        <f t="shared" si="128"/>
        <v>0</v>
      </c>
      <c r="G26" s="22">
        <f t="shared" ref="G26" si="129">G38+G50+G122+G134+G146+G158+G170</f>
        <v>0</v>
      </c>
      <c r="H26" s="22">
        <f t="shared" ref="H26:I26" si="130">H38+H50+H122+H134+H146+H158+H170</f>
        <v>0</v>
      </c>
      <c r="I26" s="22">
        <f t="shared" si="130"/>
        <v>0</v>
      </c>
      <c r="J26" s="23">
        <f t="shared" si="11"/>
        <v>0</v>
      </c>
      <c r="K26" s="23">
        <f t="shared" si="12"/>
        <v>0</v>
      </c>
      <c r="L26" s="24" t="e">
        <f t="shared" si="13"/>
        <v>#DIV/0!</v>
      </c>
      <c r="M26" s="22">
        <f t="shared" ref="M26:Q26" si="131">M38+M50+M122+M134+M146+M158+M170</f>
        <v>0</v>
      </c>
      <c r="N26" s="22">
        <f t="shared" si="131"/>
        <v>0</v>
      </c>
      <c r="O26" s="22">
        <f t="shared" si="84"/>
        <v>0</v>
      </c>
      <c r="P26" s="22">
        <f t="shared" si="131"/>
        <v>0</v>
      </c>
      <c r="Q26" s="22">
        <f t="shared" si="131"/>
        <v>0</v>
      </c>
      <c r="R26" s="25" t="e">
        <f t="shared" si="16"/>
        <v>#DIV/0!</v>
      </c>
      <c r="S26" s="22">
        <f t="shared" ref="S26" si="132">S38+S50+S122+S134+S146+S158+S170</f>
        <v>0</v>
      </c>
      <c r="T26" s="63"/>
    </row>
    <row r="27" spans="1:21" ht="72" x14ac:dyDescent="0.25">
      <c r="A27" s="13" t="str">
        <f t="shared" si="6"/>
        <v>a</v>
      </c>
      <c r="B27" s="13" t="str">
        <f t="shared" si="7"/>
        <v>a</v>
      </c>
      <c r="C27" s="16" t="s">
        <v>101</v>
      </c>
      <c r="D27" s="17" t="s">
        <v>100</v>
      </c>
      <c r="E27" s="34">
        <f t="shared" ref="E27:I27" si="133">E28+E36+E37+E38</f>
        <v>26585</v>
      </c>
      <c r="F27" s="34">
        <f t="shared" ref="F27" si="134">F28+F36+F37+F38</f>
        <v>15056</v>
      </c>
      <c r="G27" s="34">
        <f t="shared" si="133"/>
        <v>9557500</v>
      </c>
      <c r="H27" s="34">
        <f t="shared" si="133"/>
        <v>4399258</v>
      </c>
      <c r="I27" s="34">
        <f t="shared" si="133"/>
        <v>4958766</v>
      </c>
      <c r="J27" s="34">
        <f t="shared" si="11"/>
        <v>9358024</v>
      </c>
      <c r="K27" s="40">
        <f t="shared" si="12"/>
        <v>199476</v>
      </c>
      <c r="L27" s="41">
        <f t="shared" si="13"/>
        <v>0.97912885168715669</v>
      </c>
      <c r="M27" s="37">
        <f t="shared" ref="M27:O27" si="135">M28+M36+M37+M38</f>
        <v>11850000</v>
      </c>
      <c r="N27" s="37">
        <f t="shared" si="135"/>
        <v>12080000</v>
      </c>
      <c r="O27" s="34">
        <f t="shared" si="135"/>
        <v>2680208</v>
      </c>
      <c r="P27" s="34">
        <f t="shared" ref="P27" si="136">P28+P36+P37+P38</f>
        <v>12038232</v>
      </c>
      <c r="Q27" s="40">
        <f t="shared" ref="Q27" si="137">Q28+Q36+Q37+Q38</f>
        <v>41768</v>
      </c>
      <c r="R27" s="42">
        <f t="shared" si="16"/>
        <v>0.9965423841059603</v>
      </c>
      <c r="S27" s="37">
        <f t="shared" ref="S27" si="138">S28+S36+S37+S38</f>
        <v>450000</v>
      </c>
      <c r="T27" s="65"/>
      <c r="U27" s="12" t="s">
        <v>92</v>
      </c>
    </row>
    <row r="28" spans="1:21" ht="18.75" x14ac:dyDescent="0.25">
      <c r="A28" s="13" t="str">
        <f t="shared" si="6"/>
        <v>a</v>
      </c>
      <c r="B28" s="13" t="str">
        <f t="shared" si="7"/>
        <v>a</v>
      </c>
      <c r="C28" s="3" t="s">
        <v>2</v>
      </c>
      <c r="D28" s="4" t="s">
        <v>3</v>
      </c>
      <c r="E28" s="38">
        <f t="shared" ref="E28:I28" si="139">E29+E30+E31+E32+E33+E34+E35</f>
        <v>26538</v>
      </c>
      <c r="F28" s="38">
        <f t="shared" ref="F28" si="140">F29+F30+F31+F32+F33+F34+F35</f>
        <v>12746</v>
      </c>
      <c r="G28" s="38">
        <f t="shared" si="139"/>
        <v>9497500</v>
      </c>
      <c r="H28" s="38">
        <f t="shared" si="139"/>
        <v>4371950</v>
      </c>
      <c r="I28" s="38">
        <f t="shared" si="139"/>
        <v>4958766</v>
      </c>
      <c r="J28" s="34">
        <f t="shared" si="11"/>
        <v>9330716</v>
      </c>
      <c r="K28" s="40">
        <f t="shared" si="12"/>
        <v>166784</v>
      </c>
      <c r="L28" s="41">
        <f t="shared" si="13"/>
        <v>0.98243916820215849</v>
      </c>
      <c r="M28" s="38">
        <f t="shared" ref="M28:O28" si="141">M29+M30+M31+M32+M33+M34+M35</f>
        <v>11755000</v>
      </c>
      <c r="N28" s="38">
        <f t="shared" si="141"/>
        <v>11985000</v>
      </c>
      <c r="O28" s="38">
        <f t="shared" si="141"/>
        <v>2612516</v>
      </c>
      <c r="P28" s="38">
        <f t="shared" ref="P28:Q28" si="142">P29+P30+P31+P32+P33+P34+P35</f>
        <v>11943232</v>
      </c>
      <c r="Q28" s="43">
        <f t="shared" si="142"/>
        <v>41768</v>
      </c>
      <c r="R28" s="44">
        <f t="shared" si="16"/>
        <v>0.99651497705465164</v>
      </c>
      <c r="S28" s="38">
        <f t="shared" ref="S28" si="143">S29+S30+S31+S32+S33+S34+S35</f>
        <v>450000</v>
      </c>
      <c r="T28" s="66"/>
      <c r="U28" s="12" t="s">
        <v>92</v>
      </c>
    </row>
    <row r="29" spans="1:21" ht="18.75" x14ac:dyDescent="0.25">
      <c r="A29" s="13" t="str">
        <f t="shared" si="6"/>
        <v>a</v>
      </c>
      <c r="B29" s="13" t="str">
        <f t="shared" si="7"/>
        <v>a</v>
      </c>
      <c r="C29" s="5" t="s">
        <v>2</v>
      </c>
      <c r="D29" s="6" t="s">
        <v>4</v>
      </c>
      <c r="E29" s="34"/>
      <c r="F29" s="34"/>
      <c r="G29" s="34">
        <v>4042000</v>
      </c>
      <c r="H29" s="34">
        <v>2316398</v>
      </c>
      <c r="I29" s="55">
        <v>1300000</v>
      </c>
      <c r="J29" s="34">
        <f t="shared" si="11"/>
        <v>3616398</v>
      </c>
      <c r="K29" s="40">
        <f t="shared" si="12"/>
        <v>425602</v>
      </c>
      <c r="L29" s="41">
        <f t="shared" si="13"/>
        <v>0.89470509648688767</v>
      </c>
      <c r="M29" s="39">
        <v>5400000</v>
      </c>
      <c r="N29" s="39">
        <v>5392000</v>
      </c>
      <c r="O29" s="55">
        <v>1300000</v>
      </c>
      <c r="P29" s="34">
        <f t="shared" ref="P29:P38" si="144">J29+O29</f>
        <v>4916398</v>
      </c>
      <c r="Q29" s="55">
        <f t="shared" ref="Q29:Q38" si="145">N29-P29</f>
        <v>475602</v>
      </c>
      <c r="R29" s="42">
        <f t="shared" si="16"/>
        <v>0.91179488130563802</v>
      </c>
      <c r="S29" s="28">
        <v>450000</v>
      </c>
      <c r="T29" s="67"/>
      <c r="U29" s="12" t="s">
        <v>92</v>
      </c>
    </row>
    <row r="30" spans="1:21" ht="18.75" hidden="1" x14ac:dyDescent="0.25">
      <c r="A30" s="13" t="str">
        <f t="shared" si="6"/>
        <v>b</v>
      </c>
      <c r="B30" s="13" t="str">
        <f t="shared" si="7"/>
        <v>a</v>
      </c>
      <c r="C30" s="5" t="s">
        <v>2</v>
      </c>
      <c r="D30" s="6" t="s">
        <v>5</v>
      </c>
      <c r="E30" s="34">
        <v>26538</v>
      </c>
      <c r="F30" s="34">
        <v>12746</v>
      </c>
      <c r="G30" s="34">
        <v>2665000</v>
      </c>
      <c r="H30" s="34">
        <v>1738447</v>
      </c>
      <c r="I30" s="34">
        <v>716084</v>
      </c>
      <c r="J30" s="34">
        <f t="shared" si="11"/>
        <v>2454531</v>
      </c>
      <c r="K30" s="40">
        <f t="shared" si="12"/>
        <v>210469</v>
      </c>
      <c r="L30" s="41">
        <f t="shared" si="13"/>
        <v>0.92102476547842405</v>
      </c>
      <c r="M30" s="39">
        <v>3765000</v>
      </c>
      <c r="N30" s="39">
        <v>3765000</v>
      </c>
      <c r="O30" s="34">
        <f>1310469-39284</f>
        <v>1271185</v>
      </c>
      <c r="P30" s="34">
        <f t="shared" si="144"/>
        <v>3725716</v>
      </c>
      <c r="Q30" s="40">
        <f t="shared" si="145"/>
        <v>39284</v>
      </c>
      <c r="R30" s="42">
        <f t="shared" si="16"/>
        <v>0.98956600265604244</v>
      </c>
      <c r="S30" s="28">
        <v>0</v>
      </c>
      <c r="T30" s="67"/>
      <c r="U30" s="12" t="s">
        <v>92</v>
      </c>
    </row>
    <row r="31" spans="1:21" ht="18.75" hidden="1" x14ac:dyDescent="0.25">
      <c r="A31" s="13" t="str">
        <f t="shared" si="6"/>
        <v>b</v>
      </c>
      <c r="B31" s="13" t="str">
        <f t="shared" si="7"/>
        <v>b</v>
      </c>
      <c r="C31" s="5" t="s">
        <v>2</v>
      </c>
      <c r="D31" s="6" t="s">
        <v>6</v>
      </c>
      <c r="E31" s="23"/>
      <c r="F31" s="23"/>
      <c r="G31" s="23"/>
      <c r="H31" s="23"/>
      <c r="I31" s="23"/>
      <c r="J31" s="23">
        <f t="shared" si="11"/>
        <v>0</v>
      </c>
      <c r="K31" s="23">
        <f t="shared" si="12"/>
        <v>0</v>
      </c>
      <c r="L31" s="24" t="e">
        <f t="shared" si="13"/>
        <v>#DIV/0!</v>
      </c>
      <c r="M31" s="28"/>
      <c r="N31" s="28"/>
      <c r="O31" s="23"/>
      <c r="P31" s="23">
        <f t="shared" si="144"/>
        <v>0</v>
      </c>
      <c r="Q31" s="23">
        <f t="shared" si="145"/>
        <v>0</v>
      </c>
      <c r="R31" s="26" t="e">
        <f t="shared" si="16"/>
        <v>#DIV/0!</v>
      </c>
      <c r="S31" s="28">
        <v>0</v>
      </c>
      <c r="T31" s="68"/>
      <c r="U31" s="12" t="s">
        <v>92</v>
      </c>
    </row>
    <row r="32" spans="1:21" ht="18.75" hidden="1" x14ac:dyDescent="0.25">
      <c r="A32" s="13" t="str">
        <f t="shared" si="6"/>
        <v>b</v>
      </c>
      <c r="B32" s="13" t="str">
        <f t="shared" si="7"/>
        <v>a</v>
      </c>
      <c r="C32" s="5" t="s">
        <v>2</v>
      </c>
      <c r="D32" s="7" t="s">
        <v>7</v>
      </c>
      <c r="E32" s="34"/>
      <c r="F32" s="34"/>
      <c r="G32" s="34">
        <v>230000</v>
      </c>
      <c r="H32" s="34">
        <v>230000</v>
      </c>
      <c r="I32" s="34"/>
      <c r="J32" s="34">
        <f t="shared" si="11"/>
        <v>230000</v>
      </c>
      <c r="K32" s="40">
        <f t="shared" si="12"/>
        <v>0</v>
      </c>
      <c r="L32" s="41">
        <f t="shared" si="13"/>
        <v>1</v>
      </c>
      <c r="M32" s="39"/>
      <c r="N32" s="39">
        <v>230000</v>
      </c>
      <c r="O32" s="34"/>
      <c r="P32" s="34">
        <f t="shared" si="144"/>
        <v>230000</v>
      </c>
      <c r="Q32" s="40">
        <f t="shared" si="145"/>
        <v>0</v>
      </c>
      <c r="R32" s="42">
        <f t="shared" si="16"/>
        <v>1</v>
      </c>
      <c r="S32" s="28">
        <v>0</v>
      </c>
      <c r="T32" s="67"/>
      <c r="U32" s="12" t="s">
        <v>92</v>
      </c>
    </row>
    <row r="33" spans="1:21" ht="18.75" hidden="1" x14ac:dyDescent="0.25">
      <c r="A33" s="13" t="str">
        <f t="shared" si="6"/>
        <v>b</v>
      </c>
      <c r="B33" s="13" t="str">
        <f t="shared" si="7"/>
        <v>a</v>
      </c>
      <c r="C33" s="5" t="s">
        <v>2</v>
      </c>
      <c r="D33" s="7" t="s">
        <v>8</v>
      </c>
      <c r="E33" s="34"/>
      <c r="F33" s="34"/>
      <c r="G33" s="34">
        <v>2440000</v>
      </c>
      <c r="H33" s="34">
        <v>12342</v>
      </c>
      <c r="I33" s="55">
        <v>2915000</v>
      </c>
      <c r="J33" s="34">
        <f t="shared" si="11"/>
        <v>2927342</v>
      </c>
      <c r="K33" s="40">
        <f t="shared" si="12"/>
        <v>-487342</v>
      </c>
      <c r="L33" s="41">
        <f t="shared" si="13"/>
        <v>1.1997303278688525</v>
      </c>
      <c r="M33" s="39">
        <v>2440000</v>
      </c>
      <c r="N33" s="39">
        <v>2440000</v>
      </c>
      <c r="O33" s="34"/>
      <c r="P33" s="34">
        <f t="shared" si="144"/>
        <v>2927342</v>
      </c>
      <c r="Q33" s="55">
        <f t="shared" si="145"/>
        <v>-487342</v>
      </c>
      <c r="R33" s="42">
        <f t="shared" si="16"/>
        <v>1.1997303278688525</v>
      </c>
      <c r="S33" s="28">
        <v>0</v>
      </c>
      <c r="T33" s="67"/>
      <c r="U33" s="12" t="s">
        <v>92</v>
      </c>
    </row>
    <row r="34" spans="1:21" ht="18.75" hidden="1" x14ac:dyDescent="0.25">
      <c r="A34" s="13" t="str">
        <f t="shared" si="6"/>
        <v>b</v>
      </c>
      <c r="B34" s="13" t="str">
        <f t="shared" si="7"/>
        <v>a</v>
      </c>
      <c r="C34" s="5" t="s">
        <v>2</v>
      </c>
      <c r="D34" s="7" t="s">
        <v>9</v>
      </c>
      <c r="E34" s="34"/>
      <c r="F34" s="34"/>
      <c r="G34" s="34">
        <v>90500</v>
      </c>
      <c r="H34" s="34">
        <v>62351</v>
      </c>
      <c r="I34" s="34">
        <v>22118</v>
      </c>
      <c r="J34" s="34">
        <f t="shared" si="11"/>
        <v>84469</v>
      </c>
      <c r="K34" s="40">
        <f t="shared" si="12"/>
        <v>6031</v>
      </c>
      <c r="L34" s="41">
        <f t="shared" si="13"/>
        <v>0.93335911602209942</v>
      </c>
      <c r="M34" s="39">
        <v>110000</v>
      </c>
      <c r="N34" s="39">
        <v>118000</v>
      </c>
      <c r="O34" s="34">
        <f>50000-16469</f>
        <v>33531</v>
      </c>
      <c r="P34" s="34">
        <f t="shared" si="144"/>
        <v>118000</v>
      </c>
      <c r="Q34" s="40">
        <f t="shared" si="145"/>
        <v>0</v>
      </c>
      <c r="R34" s="42">
        <f t="shared" si="16"/>
        <v>1</v>
      </c>
      <c r="S34" s="28">
        <v>0</v>
      </c>
      <c r="T34" s="67"/>
      <c r="U34" s="12" t="s">
        <v>92</v>
      </c>
    </row>
    <row r="35" spans="1:21" ht="18.75" hidden="1" x14ac:dyDescent="0.25">
      <c r="A35" s="13" t="str">
        <f t="shared" si="6"/>
        <v>b</v>
      </c>
      <c r="B35" s="13" t="str">
        <f t="shared" si="7"/>
        <v>a</v>
      </c>
      <c r="C35" s="5" t="s">
        <v>2</v>
      </c>
      <c r="D35" s="7" t="s">
        <v>10</v>
      </c>
      <c r="E35" s="34"/>
      <c r="F35" s="34"/>
      <c r="G35" s="34">
        <v>30000</v>
      </c>
      <c r="H35" s="34">
        <v>12412</v>
      </c>
      <c r="I35" s="34">
        <v>5564</v>
      </c>
      <c r="J35" s="34">
        <f t="shared" si="11"/>
        <v>17976</v>
      </c>
      <c r="K35" s="40">
        <f t="shared" si="12"/>
        <v>12024</v>
      </c>
      <c r="L35" s="41">
        <f t="shared" si="13"/>
        <v>0.59919999999999995</v>
      </c>
      <c r="M35" s="39">
        <v>40000</v>
      </c>
      <c r="N35" s="39">
        <v>40000</v>
      </c>
      <c r="O35" s="34">
        <f>7800</f>
        <v>7800</v>
      </c>
      <c r="P35" s="34">
        <f t="shared" si="144"/>
        <v>25776</v>
      </c>
      <c r="Q35" s="40">
        <f t="shared" si="145"/>
        <v>14224</v>
      </c>
      <c r="R35" s="42">
        <f t="shared" si="16"/>
        <v>0.64439999999999997</v>
      </c>
      <c r="S35" s="28">
        <v>0</v>
      </c>
      <c r="T35" s="67"/>
      <c r="U35" s="12" t="s">
        <v>92</v>
      </c>
    </row>
    <row r="36" spans="1:21" ht="18.75" hidden="1" x14ac:dyDescent="0.25">
      <c r="A36" s="13" t="str">
        <f t="shared" si="6"/>
        <v>b</v>
      </c>
      <c r="B36" s="13" t="str">
        <f t="shared" si="7"/>
        <v>a</v>
      </c>
      <c r="C36" s="5" t="s">
        <v>2</v>
      </c>
      <c r="D36" s="4" t="s">
        <v>11</v>
      </c>
      <c r="E36" s="38">
        <v>47</v>
      </c>
      <c r="F36" s="38">
        <v>2310</v>
      </c>
      <c r="G36" s="38">
        <v>60000</v>
      </c>
      <c r="H36" s="38">
        <v>27308</v>
      </c>
      <c r="I36" s="38"/>
      <c r="J36" s="34">
        <f t="shared" si="11"/>
        <v>27308</v>
      </c>
      <c r="K36" s="40">
        <f t="shared" si="12"/>
        <v>32692</v>
      </c>
      <c r="L36" s="41">
        <f t="shared" si="13"/>
        <v>0.45513333333333333</v>
      </c>
      <c r="M36" s="38">
        <v>95000</v>
      </c>
      <c r="N36" s="38">
        <v>95000</v>
      </c>
      <c r="O36" s="38">
        <v>67692</v>
      </c>
      <c r="P36" s="38">
        <f t="shared" si="144"/>
        <v>95000</v>
      </c>
      <c r="Q36" s="43">
        <f t="shared" si="145"/>
        <v>0</v>
      </c>
      <c r="R36" s="44">
        <f t="shared" si="16"/>
        <v>1</v>
      </c>
      <c r="S36" s="28">
        <v>0</v>
      </c>
      <c r="T36" s="66"/>
      <c r="U36" s="12" t="s">
        <v>92</v>
      </c>
    </row>
    <row r="37" spans="1:21" ht="18.75" hidden="1" x14ac:dyDescent="0.25">
      <c r="A37" s="13" t="str">
        <f t="shared" si="6"/>
        <v>b</v>
      </c>
      <c r="B37" s="13" t="str">
        <f t="shared" si="7"/>
        <v>b</v>
      </c>
      <c r="C37" s="5" t="s">
        <v>2</v>
      </c>
      <c r="D37" s="4" t="s">
        <v>12</v>
      </c>
      <c r="E37" s="22"/>
      <c r="F37" s="22"/>
      <c r="G37" s="22">
        <v>0</v>
      </c>
      <c r="H37" s="22"/>
      <c r="I37" s="22"/>
      <c r="J37" s="23">
        <f t="shared" si="11"/>
        <v>0</v>
      </c>
      <c r="K37" s="23">
        <f t="shared" si="12"/>
        <v>0</v>
      </c>
      <c r="L37" s="24" t="e">
        <f t="shared" si="13"/>
        <v>#DIV/0!</v>
      </c>
      <c r="M37" s="22"/>
      <c r="N37" s="22"/>
      <c r="O37" s="22"/>
      <c r="P37" s="22">
        <f t="shared" si="144"/>
        <v>0</v>
      </c>
      <c r="Q37" s="22">
        <f t="shared" si="145"/>
        <v>0</v>
      </c>
      <c r="R37" s="25" t="e">
        <f t="shared" si="16"/>
        <v>#DIV/0!</v>
      </c>
      <c r="S37" s="28">
        <v>0</v>
      </c>
      <c r="T37" s="63"/>
      <c r="U37" s="12" t="s">
        <v>92</v>
      </c>
    </row>
    <row r="38" spans="1:21" ht="18.75" hidden="1" x14ac:dyDescent="0.25">
      <c r="A38" s="13" t="str">
        <f t="shared" si="6"/>
        <v>b</v>
      </c>
      <c r="B38" s="13" t="str">
        <f t="shared" si="7"/>
        <v>b</v>
      </c>
      <c r="C38" s="5" t="s">
        <v>2</v>
      </c>
      <c r="D38" s="4" t="s">
        <v>13</v>
      </c>
      <c r="E38" s="22"/>
      <c r="F38" s="22"/>
      <c r="G38" s="22">
        <v>0</v>
      </c>
      <c r="H38" s="22"/>
      <c r="I38" s="22"/>
      <c r="J38" s="23">
        <f t="shared" si="11"/>
        <v>0</v>
      </c>
      <c r="K38" s="23">
        <f t="shared" si="12"/>
        <v>0</v>
      </c>
      <c r="L38" s="24" t="e">
        <f t="shared" si="13"/>
        <v>#DIV/0!</v>
      </c>
      <c r="M38" s="22">
        <v>0</v>
      </c>
      <c r="N38" s="22">
        <v>0</v>
      </c>
      <c r="O38" s="22"/>
      <c r="P38" s="22">
        <f t="shared" si="144"/>
        <v>0</v>
      </c>
      <c r="Q38" s="22">
        <f t="shared" si="145"/>
        <v>0</v>
      </c>
      <c r="R38" s="25" t="e">
        <f t="shared" si="16"/>
        <v>#DIV/0!</v>
      </c>
      <c r="S38" s="22">
        <v>0</v>
      </c>
      <c r="T38" s="63"/>
      <c r="U38" s="12" t="s">
        <v>92</v>
      </c>
    </row>
    <row r="39" spans="1:21" ht="36" x14ac:dyDescent="0.25">
      <c r="A39" s="13" t="str">
        <f t="shared" si="6"/>
        <v>a</v>
      </c>
      <c r="B39" s="13" t="str">
        <f t="shared" si="7"/>
        <v>a</v>
      </c>
      <c r="C39" s="16" t="s">
        <v>102</v>
      </c>
      <c r="D39" s="17" t="s">
        <v>14</v>
      </c>
      <c r="E39" s="34">
        <f t="shared" ref="E39:I39" si="146">E40+E48+E49+E50</f>
        <v>1296</v>
      </c>
      <c r="F39" s="34"/>
      <c r="G39" s="34">
        <f t="shared" si="146"/>
        <v>2999800</v>
      </c>
      <c r="H39" s="34">
        <f t="shared" si="146"/>
        <v>1532246</v>
      </c>
      <c r="I39" s="34">
        <f t="shared" si="146"/>
        <v>886393</v>
      </c>
      <c r="J39" s="34">
        <f t="shared" si="11"/>
        <v>2418639</v>
      </c>
      <c r="K39" s="40">
        <f t="shared" si="12"/>
        <v>581161</v>
      </c>
      <c r="L39" s="41">
        <f t="shared" si="13"/>
        <v>0.80626675111674106</v>
      </c>
      <c r="M39" s="34">
        <f t="shared" ref="M39:N39" si="147">M40+M48+M49+M50</f>
        <v>4020000</v>
      </c>
      <c r="N39" s="34">
        <f t="shared" si="147"/>
        <v>4020000</v>
      </c>
      <c r="O39" s="34">
        <f t="shared" ref="O39:Q39" si="148">O40+O48+O49+O50</f>
        <v>997956</v>
      </c>
      <c r="P39" s="34">
        <f t="shared" si="148"/>
        <v>3416595</v>
      </c>
      <c r="Q39" s="40">
        <f t="shared" si="148"/>
        <v>603405</v>
      </c>
      <c r="R39" s="42">
        <f t="shared" si="16"/>
        <v>0.84989925373134323</v>
      </c>
      <c r="S39" s="34">
        <f t="shared" ref="S39" si="149">S40+S48+S49+S50</f>
        <v>250000</v>
      </c>
      <c r="T39" s="69"/>
      <c r="U39" s="12" t="s">
        <v>93</v>
      </c>
    </row>
    <row r="40" spans="1:21" ht="18.75" x14ac:dyDescent="0.25">
      <c r="A40" s="13" t="str">
        <f t="shared" si="6"/>
        <v>a</v>
      </c>
      <c r="B40" s="13" t="str">
        <f t="shared" si="7"/>
        <v>a</v>
      </c>
      <c r="C40" s="3" t="s">
        <v>2</v>
      </c>
      <c r="D40" s="4" t="s">
        <v>3</v>
      </c>
      <c r="E40" s="38">
        <f t="shared" ref="E40:I40" si="150">E41+E42+E43+E44+E45+E46+E47</f>
        <v>1296</v>
      </c>
      <c r="F40" s="38"/>
      <c r="G40" s="38">
        <f t="shared" si="150"/>
        <v>2978400</v>
      </c>
      <c r="H40" s="38">
        <f t="shared" si="150"/>
        <v>1531065</v>
      </c>
      <c r="I40" s="38">
        <f t="shared" si="150"/>
        <v>866174</v>
      </c>
      <c r="J40" s="34">
        <f t="shared" si="11"/>
        <v>2397239</v>
      </c>
      <c r="K40" s="40">
        <f t="shared" si="12"/>
        <v>581161</v>
      </c>
      <c r="L40" s="41">
        <f t="shared" si="13"/>
        <v>0.80487476497448296</v>
      </c>
      <c r="M40" s="38">
        <f t="shared" ref="M40:N40" si="151">M41+M42+M43+M44+M45+M46+M47</f>
        <v>4000000</v>
      </c>
      <c r="N40" s="38">
        <f t="shared" si="151"/>
        <v>3998600</v>
      </c>
      <c r="O40" s="38">
        <f t="shared" ref="O40:Q40" si="152">O41+O42+O43+O44+O45+O46+O47</f>
        <v>997956</v>
      </c>
      <c r="P40" s="38">
        <f t="shared" si="152"/>
        <v>3395195</v>
      </c>
      <c r="Q40" s="43">
        <f t="shared" si="152"/>
        <v>603405</v>
      </c>
      <c r="R40" s="44">
        <f t="shared" si="16"/>
        <v>0.84909593357675184</v>
      </c>
      <c r="S40" s="38">
        <f t="shared" ref="S40" si="153">S41+S42+S43+S44+S45+S46+S47</f>
        <v>250000</v>
      </c>
      <c r="T40" s="66"/>
      <c r="U40" s="12" t="s">
        <v>93</v>
      </c>
    </row>
    <row r="41" spans="1:21" ht="18.75" x14ac:dyDescent="0.25">
      <c r="A41" s="13" t="str">
        <f t="shared" si="6"/>
        <v>a</v>
      </c>
      <c r="B41" s="13" t="str">
        <f t="shared" si="7"/>
        <v>a</v>
      </c>
      <c r="C41" s="5" t="s">
        <v>2</v>
      </c>
      <c r="D41" s="6" t="s">
        <v>4</v>
      </c>
      <c r="E41" s="34">
        <f t="shared" ref="E41" si="154">E53+E65+E77</f>
        <v>0</v>
      </c>
      <c r="F41" s="34"/>
      <c r="G41" s="34">
        <f t="shared" ref="G41" si="155">G53+G65+G77</f>
        <v>2175300</v>
      </c>
      <c r="H41" s="34">
        <f t="shared" ref="H41:I41" si="156">H53+H65+H77</f>
        <v>1079142</v>
      </c>
      <c r="I41" s="34">
        <f t="shared" si="156"/>
        <v>580000</v>
      </c>
      <c r="J41" s="34">
        <f t="shared" si="11"/>
        <v>1659142</v>
      </c>
      <c r="K41" s="40">
        <f t="shared" si="12"/>
        <v>516158</v>
      </c>
      <c r="L41" s="41">
        <f t="shared" si="13"/>
        <v>0.76271870546591269</v>
      </c>
      <c r="M41" s="34">
        <f t="shared" ref="M41:N41" si="157">M53+M65+M77</f>
        <v>2930000</v>
      </c>
      <c r="N41" s="34">
        <f t="shared" si="157"/>
        <v>2919000</v>
      </c>
      <c r="O41" s="34">
        <f t="shared" ref="O41:Q41" si="158">O53+O65+O77</f>
        <v>600000</v>
      </c>
      <c r="P41" s="34">
        <f t="shared" si="158"/>
        <v>2259142</v>
      </c>
      <c r="Q41" s="40">
        <f t="shared" si="158"/>
        <v>659858</v>
      </c>
      <c r="R41" s="42">
        <f t="shared" si="16"/>
        <v>0.77394381637547105</v>
      </c>
      <c r="S41" s="34">
        <f t="shared" ref="S41" si="159">S53+S65+S77</f>
        <v>250000</v>
      </c>
      <c r="T41" s="69"/>
      <c r="U41" s="12" t="s">
        <v>93</v>
      </c>
    </row>
    <row r="42" spans="1:21" ht="18.75" hidden="1" x14ac:dyDescent="0.25">
      <c r="A42" s="13" t="str">
        <f t="shared" si="6"/>
        <v>b</v>
      </c>
      <c r="B42" s="13" t="str">
        <f t="shared" si="7"/>
        <v>a</v>
      </c>
      <c r="C42" s="5" t="s">
        <v>2</v>
      </c>
      <c r="D42" s="6" t="s">
        <v>5</v>
      </c>
      <c r="E42" s="34">
        <f t="shared" ref="E42" si="160">E54+E66+E78</f>
        <v>1296</v>
      </c>
      <c r="F42" s="34"/>
      <c r="G42" s="34">
        <f t="shared" ref="G42" si="161">G54+G66+G78</f>
        <v>756600</v>
      </c>
      <c r="H42" s="34">
        <f t="shared" ref="H42:I42" si="162">H54+H66+H78</f>
        <v>424356</v>
      </c>
      <c r="I42" s="34">
        <f t="shared" si="162"/>
        <v>268000</v>
      </c>
      <c r="J42" s="34">
        <f t="shared" si="11"/>
        <v>692356</v>
      </c>
      <c r="K42" s="40">
        <f t="shared" si="12"/>
        <v>64244</v>
      </c>
      <c r="L42" s="41">
        <f t="shared" si="13"/>
        <v>0.91508855405762624</v>
      </c>
      <c r="M42" s="34">
        <f t="shared" ref="M42:N42" si="163">M54+M66+M78</f>
        <v>1043000</v>
      </c>
      <c r="N42" s="34">
        <f t="shared" si="163"/>
        <v>1032100</v>
      </c>
      <c r="O42" s="34">
        <f t="shared" ref="O42:Q42" si="164">O54+O66+O78</f>
        <v>396197</v>
      </c>
      <c r="P42" s="34">
        <f t="shared" si="164"/>
        <v>1088553</v>
      </c>
      <c r="Q42" s="40">
        <f t="shared" si="164"/>
        <v>-56453</v>
      </c>
      <c r="R42" s="42">
        <f t="shared" si="16"/>
        <v>1.0546972192616995</v>
      </c>
      <c r="S42" s="34">
        <f t="shared" ref="S42" si="165">S54+S66+S78</f>
        <v>0</v>
      </c>
      <c r="T42" s="69"/>
      <c r="U42" s="12" t="s">
        <v>93</v>
      </c>
    </row>
    <row r="43" spans="1:21" ht="18.75" hidden="1" x14ac:dyDescent="0.25">
      <c r="A43" s="13" t="str">
        <f t="shared" si="6"/>
        <v>b</v>
      </c>
      <c r="B43" s="13" t="str">
        <f t="shared" si="7"/>
        <v>b</v>
      </c>
      <c r="C43" s="5" t="s">
        <v>2</v>
      </c>
      <c r="D43" s="6" t="s">
        <v>6</v>
      </c>
      <c r="E43" s="23">
        <f t="shared" ref="E43" si="166">E55+E67+E79</f>
        <v>0</v>
      </c>
      <c r="F43" s="23"/>
      <c r="G43" s="23">
        <f t="shared" ref="G43" si="167">G55+G67+G79</f>
        <v>0</v>
      </c>
      <c r="H43" s="23">
        <f t="shared" ref="H43:I43" si="168">H55+H67+H79</f>
        <v>0</v>
      </c>
      <c r="I43" s="23">
        <f t="shared" si="168"/>
        <v>0</v>
      </c>
      <c r="J43" s="23">
        <f t="shared" si="11"/>
        <v>0</v>
      </c>
      <c r="K43" s="23">
        <f t="shared" si="12"/>
        <v>0</v>
      </c>
      <c r="L43" s="24" t="e">
        <f t="shared" si="13"/>
        <v>#DIV/0!</v>
      </c>
      <c r="M43" s="23">
        <f t="shared" ref="M43:N43" si="169">M55+M67+M79</f>
        <v>0</v>
      </c>
      <c r="N43" s="23">
        <f t="shared" si="169"/>
        <v>0</v>
      </c>
      <c r="O43" s="23">
        <f t="shared" ref="O43:Q43" si="170">O55+O67+O79</f>
        <v>0</v>
      </c>
      <c r="P43" s="23">
        <f t="shared" si="170"/>
        <v>0</v>
      </c>
      <c r="Q43" s="23">
        <f t="shared" si="170"/>
        <v>0</v>
      </c>
      <c r="R43" s="26" t="e">
        <f t="shared" si="16"/>
        <v>#DIV/0!</v>
      </c>
      <c r="S43" s="23">
        <f t="shared" ref="S43" si="171">S55+S67+S79</f>
        <v>0</v>
      </c>
      <c r="T43" s="64"/>
      <c r="U43" s="12" t="s">
        <v>93</v>
      </c>
    </row>
    <row r="44" spans="1:21" ht="18.75" hidden="1" x14ac:dyDescent="0.25">
      <c r="A44" s="13" t="str">
        <f t="shared" si="6"/>
        <v>b</v>
      </c>
      <c r="B44" s="13" t="str">
        <f t="shared" si="7"/>
        <v>b</v>
      </c>
      <c r="C44" s="5" t="s">
        <v>2</v>
      </c>
      <c r="D44" s="7" t="s">
        <v>7</v>
      </c>
      <c r="E44" s="23">
        <f t="shared" ref="E44" si="172">E56+E68+E80</f>
        <v>0</v>
      </c>
      <c r="F44" s="23"/>
      <c r="G44" s="23">
        <f t="shared" ref="G44" si="173">G56+G68+G80</f>
        <v>0</v>
      </c>
      <c r="H44" s="23">
        <f t="shared" ref="H44:I44" si="174">H56+H68+H80</f>
        <v>0</v>
      </c>
      <c r="I44" s="23">
        <f t="shared" si="174"/>
        <v>0</v>
      </c>
      <c r="J44" s="23">
        <f t="shared" si="11"/>
        <v>0</v>
      </c>
      <c r="K44" s="23">
        <f t="shared" si="12"/>
        <v>0</v>
      </c>
      <c r="L44" s="24" t="e">
        <f t="shared" si="13"/>
        <v>#DIV/0!</v>
      </c>
      <c r="M44" s="23">
        <f t="shared" ref="M44:N44" si="175">M56+M68+M80</f>
        <v>0</v>
      </c>
      <c r="N44" s="23">
        <f t="shared" si="175"/>
        <v>0</v>
      </c>
      <c r="O44" s="23">
        <f t="shared" ref="O44:Q44" si="176">O56+O68+O80</f>
        <v>0</v>
      </c>
      <c r="P44" s="23">
        <f t="shared" si="176"/>
        <v>0</v>
      </c>
      <c r="Q44" s="23">
        <f t="shared" si="176"/>
        <v>0</v>
      </c>
      <c r="R44" s="26" t="e">
        <f t="shared" si="16"/>
        <v>#DIV/0!</v>
      </c>
      <c r="S44" s="23">
        <f t="shared" ref="S44" si="177">S56+S68+S80</f>
        <v>0</v>
      </c>
      <c r="T44" s="64"/>
      <c r="U44" s="12" t="s">
        <v>93</v>
      </c>
    </row>
    <row r="45" spans="1:21" ht="18.75" hidden="1" x14ac:dyDescent="0.25">
      <c r="A45" s="13" t="str">
        <f t="shared" si="6"/>
        <v>b</v>
      </c>
      <c r="B45" s="13" t="str">
        <f t="shared" si="7"/>
        <v>b</v>
      </c>
      <c r="C45" s="5" t="s">
        <v>2</v>
      </c>
      <c r="D45" s="7" t="s">
        <v>8</v>
      </c>
      <c r="E45" s="23">
        <f t="shared" ref="E45" si="178">E57+E69+E81</f>
        <v>0</v>
      </c>
      <c r="F45" s="23"/>
      <c r="G45" s="23">
        <f t="shared" ref="G45" si="179">G57+G69+G81</f>
        <v>0</v>
      </c>
      <c r="H45" s="23">
        <f t="shared" ref="H45:I45" si="180">H57+H69+H81</f>
        <v>0</v>
      </c>
      <c r="I45" s="23">
        <f t="shared" si="180"/>
        <v>0</v>
      </c>
      <c r="J45" s="23">
        <f t="shared" si="11"/>
        <v>0</v>
      </c>
      <c r="K45" s="23">
        <f t="shared" si="12"/>
        <v>0</v>
      </c>
      <c r="L45" s="24" t="e">
        <f t="shared" si="13"/>
        <v>#DIV/0!</v>
      </c>
      <c r="M45" s="23">
        <f t="shared" ref="M45:N45" si="181">M57+M69+M81</f>
        <v>0</v>
      </c>
      <c r="N45" s="23">
        <f t="shared" si="181"/>
        <v>0</v>
      </c>
      <c r="O45" s="23">
        <f t="shared" ref="O45:Q45" si="182">O57+O69+O81</f>
        <v>0</v>
      </c>
      <c r="P45" s="23">
        <f t="shared" si="182"/>
        <v>0</v>
      </c>
      <c r="Q45" s="23">
        <f t="shared" si="182"/>
        <v>0</v>
      </c>
      <c r="R45" s="26" t="e">
        <f t="shared" si="16"/>
        <v>#DIV/0!</v>
      </c>
      <c r="S45" s="23">
        <f t="shared" ref="S45" si="183">S57+S69+S81</f>
        <v>0</v>
      </c>
      <c r="T45" s="64"/>
      <c r="U45" s="12" t="s">
        <v>93</v>
      </c>
    </row>
    <row r="46" spans="1:21" ht="18.75" hidden="1" x14ac:dyDescent="0.25">
      <c r="A46" s="13" t="str">
        <f t="shared" si="6"/>
        <v>b</v>
      </c>
      <c r="B46" s="13" t="str">
        <f t="shared" si="7"/>
        <v>a</v>
      </c>
      <c r="C46" s="5" t="s">
        <v>2</v>
      </c>
      <c r="D46" s="7" t="s">
        <v>9</v>
      </c>
      <c r="E46" s="34">
        <f t="shared" ref="E46" si="184">E58+E70+E82</f>
        <v>0</v>
      </c>
      <c r="F46" s="34"/>
      <c r="G46" s="34">
        <f t="shared" ref="G46" si="185">G58+G70+G82</f>
        <v>35000</v>
      </c>
      <c r="H46" s="34">
        <f t="shared" ref="H46:I46" si="186">H58+H70+H82</f>
        <v>27284</v>
      </c>
      <c r="I46" s="34">
        <f t="shared" si="186"/>
        <v>7274</v>
      </c>
      <c r="J46" s="34">
        <f t="shared" si="11"/>
        <v>34558</v>
      </c>
      <c r="K46" s="40">
        <f t="shared" si="12"/>
        <v>442</v>
      </c>
      <c r="L46" s="41">
        <f t="shared" si="13"/>
        <v>0.98737142857142857</v>
      </c>
      <c r="M46" s="34">
        <f t="shared" ref="M46:N46" si="187">M58+M70+M82</f>
        <v>15000</v>
      </c>
      <c r="N46" s="34">
        <f t="shared" si="187"/>
        <v>35000</v>
      </c>
      <c r="O46" s="34">
        <f t="shared" ref="O46:Q46" si="188">O58+O70+O82</f>
        <v>442</v>
      </c>
      <c r="P46" s="34">
        <f t="shared" si="188"/>
        <v>35000</v>
      </c>
      <c r="Q46" s="40">
        <f t="shared" si="188"/>
        <v>0</v>
      </c>
      <c r="R46" s="42">
        <f t="shared" si="16"/>
        <v>1</v>
      </c>
      <c r="S46" s="34">
        <f t="shared" ref="S46" si="189">S58+S70+S82</f>
        <v>0</v>
      </c>
      <c r="T46" s="69"/>
      <c r="U46" s="12" t="s">
        <v>93</v>
      </c>
    </row>
    <row r="47" spans="1:21" ht="18.75" hidden="1" x14ac:dyDescent="0.25">
      <c r="A47" s="13" t="str">
        <f t="shared" si="6"/>
        <v>b</v>
      </c>
      <c r="B47" s="13" t="str">
        <f t="shared" si="7"/>
        <v>a</v>
      </c>
      <c r="C47" s="5" t="s">
        <v>2</v>
      </c>
      <c r="D47" s="7" t="s">
        <v>10</v>
      </c>
      <c r="E47" s="34">
        <f t="shared" ref="E47" si="190">E59+E71+E83</f>
        <v>0</v>
      </c>
      <c r="F47" s="34"/>
      <c r="G47" s="34">
        <f t="shared" ref="G47" si="191">G59+G71+G83</f>
        <v>11500</v>
      </c>
      <c r="H47" s="34">
        <f t="shared" ref="H47:I47" si="192">H59+H71+H83</f>
        <v>283</v>
      </c>
      <c r="I47" s="34">
        <f t="shared" si="192"/>
        <v>10900</v>
      </c>
      <c r="J47" s="34">
        <f t="shared" si="11"/>
        <v>11183</v>
      </c>
      <c r="K47" s="40">
        <f t="shared" si="12"/>
        <v>317</v>
      </c>
      <c r="L47" s="41">
        <f t="shared" si="13"/>
        <v>0.97243478260869565</v>
      </c>
      <c r="M47" s="34">
        <f t="shared" ref="M47:N47" si="193">M59+M71+M83</f>
        <v>12000</v>
      </c>
      <c r="N47" s="34">
        <f t="shared" si="193"/>
        <v>12500</v>
      </c>
      <c r="O47" s="34">
        <f t="shared" ref="O47:Q47" si="194">O59+O71+O83</f>
        <v>1317</v>
      </c>
      <c r="P47" s="34">
        <f t="shared" si="194"/>
        <v>12500</v>
      </c>
      <c r="Q47" s="40">
        <f t="shared" si="194"/>
        <v>0</v>
      </c>
      <c r="R47" s="42">
        <f t="shared" si="16"/>
        <v>1</v>
      </c>
      <c r="S47" s="34">
        <f t="shared" ref="S47" si="195">S59+S71+S83</f>
        <v>0</v>
      </c>
      <c r="T47" s="69"/>
      <c r="U47" s="12" t="s">
        <v>93</v>
      </c>
    </row>
    <row r="48" spans="1:21" ht="18.75" hidden="1" x14ac:dyDescent="0.25">
      <c r="A48" s="13" t="str">
        <f t="shared" si="6"/>
        <v>b</v>
      </c>
      <c r="B48" s="13" t="str">
        <f t="shared" si="7"/>
        <v>a</v>
      </c>
      <c r="C48" s="3" t="s">
        <v>2</v>
      </c>
      <c r="D48" s="4" t="s">
        <v>11</v>
      </c>
      <c r="E48" s="38">
        <f t="shared" ref="E48" si="196">E60+E72+E84</f>
        <v>0</v>
      </c>
      <c r="F48" s="38"/>
      <c r="G48" s="38">
        <f t="shared" ref="G48" si="197">G60+G72+G84</f>
        <v>21400</v>
      </c>
      <c r="H48" s="38">
        <f t="shared" ref="H48:I48" si="198">H60+H72+H84</f>
        <v>1181</v>
      </c>
      <c r="I48" s="38">
        <f t="shared" si="198"/>
        <v>20219</v>
      </c>
      <c r="J48" s="34">
        <f t="shared" si="11"/>
        <v>21400</v>
      </c>
      <c r="K48" s="40">
        <f t="shared" si="12"/>
        <v>0</v>
      </c>
      <c r="L48" s="41">
        <f t="shared" si="13"/>
        <v>1</v>
      </c>
      <c r="M48" s="38">
        <f t="shared" ref="M48:N48" si="199">M60+M72+M84</f>
        <v>20000</v>
      </c>
      <c r="N48" s="38">
        <f t="shared" si="199"/>
        <v>21400</v>
      </c>
      <c r="O48" s="34">
        <f t="shared" ref="O48:Q48" si="200">O60+O72+O84</f>
        <v>0</v>
      </c>
      <c r="P48" s="34">
        <f t="shared" si="200"/>
        <v>21400</v>
      </c>
      <c r="Q48" s="40">
        <f t="shared" si="200"/>
        <v>0</v>
      </c>
      <c r="R48" s="42">
        <f t="shared" si="16"/>
        <v>1</v>
      </c>
      <c r="S48" s="38">
        <f t="shared" ref="S48" si="201">S60+S72+S84</f>
        <v>0</v>
      </c>
      <c r="T48" s="66"/>
      <c r="U48" s="12" t="s">
        <v>93</v>
      </c>
    </row>
    <row r="49" spans="1:21" ht="18.75" hidden="1" x14ac:dyDescent="0.25">
      <c r="A49" s="13" t="str">
        <f t="shared" si="6"/>
        <v>b</v>
      </c>
      <c r="B49" s="13" t="str">
        <f t="shared" si="7"/>
        <v>b</v>
      </c>
      <c r="C49" s="3" t="s">
        <v>2</v>
      </c>
      <c r="D49" s="4" t="s">
        <v>12</v>
      </c>
      <c r="E49" s="22">
        <f t="shared" ref="E49" si="202">E61+E73+E85</f>
        <v>0</v>
      </c>
      <c r="F49" s="22"/>
      <c r="G49" s="22">
        <f t="shared" ref="G49" si="203">G61+G73+G85</f>
        <v>0</v>
      </c>
      <c r="H49" s="22">
        <f t="shared" ref="H49:I49" si="204">H61+H73+H85</f>
        <v>0</v>
      </c>
      <c r="I49" s="22">
        <f t="shared" si="204"/>
        <v>0</v>
      </c>
      <c r="J49" s="23">
        <f t="shared" si="11"/>
        <v>0</v>
      </c>
      <c r="K49" s="23">
        <f t="shared" si="12"/>
        <v>0</v>
      </c>
      <c r="L49" s="24" t="e">
        <f t="shared" si="13"/>
        <v>#DIV/0!</v>
      </c>
      <c r="M49" s="22">
        <f t="shared" ref="M49:N49" si="205">M61+M73+M85</f>
        <v>0</v>
      </c>
      <c r="N49" s="22">
        <f t="shared" si="205"/>
        <v>0</v>
      </c>
      <c r="O49" s="22">
        <f t="shared" ref="O49:Q49" si="206">O61+O73+O85</f>
        <v>0</v>
      </c>
      <c r="P49" s="22">
        <f t="shared" si="206"/>
        <v>0</v>
      </c>
      <c r="Q49" s="22">
        <f t="shared" si="206"/>
        <v>0</v>
      </c>
      <c r="R49" s="25" t="e">
        <f t="shared" si="16"/>
        <v>#DIV/0!</v>
      </c>
      <c r="S49" s="22">
        <f t="shared" ref="S49" si="207">S61+S73+S85</f>
        <v>0</v>
      </c>
      <c r="T49" s="63"/>
      <c r="U49" s="12" t="s">
        <v>93</v>
      </c>
    </row>
    <row r="50" spans="1:21" ht="18.75" hidden="1" x14ac:dyDescent="0.25">
      <c r="A50" s="13" t="str">
        <f t="shared" si="6"/>
        <v>b</v>
      </c>
      <c r="B50" s="13" t="str">
        <f t="shared" si="7"/>
        <v>b</v>
      </c>
      <c r="C50" s="3" t="s">
        <v>2</v>
      </c>
      <c r="D50" s="4" t="s">
        <v>13</v>
      </c>
      <c r="E50" s="22">
        <f t="shared" ref="E50" si="208">E62+E74+E86</f>
        <v>0</v>
      </c>
      <c r="F50" s="22"/>
      <c r="G50" s="22">
        <f t="shared" ref="G50" si="209">G62+G74+G86</f>
        <v>0</v>
      </c>
      <c r="H50" s="22">
        <f t="shared" ref="H50:I50" si="210">H62+H74+H86</f>
        <v>0</v>
      </c>
      <c r="I50" s="22">
        <f t="shared" si="210"/>
        <v>0</v>
      </c>
      <c r="J50" s="23">
        <f t="shared" si="11"/>
        <v>0</v>
      </c>
      <c r="K50" s="23">
        <f t="shared" si="12"/>
        <v>0</v>
      </c>
      <c r="L50" s="24" t="e">
        <f t="shared" si="13"/>
        <v>#DIV/0!</v>
      </c>
      <c r="M50" s="22">
        <f t="shared" ref="M50:N50" si="211">M62+M74+M86</f>
        <v>0</v>
      </c>
      <c r="N50" s="22">
        <f t="shared" si="211"/>
        <v>0</v>
      </c>
      <c r="O50" s="22">
        <f t="shared" ref="O50:Q50" si="212">O62+O74+O86</f>
        <v>0</v>
      </c>
      <c r="P50" s="22">
        <f t="shared" si="212"/>
        <v>0</v>
      </c>
      <c r="Q50" s="22">
        <f t="shared" si="212"/>
        <v>0</v>
      </c>
      <c r="R50" s="25" t="e">
        <f t="shared" si="16"/>
        <v>#DIV/0!</v>
      </c>
      <c r="S50" s="22">
        <f t="shared" ref="S50" si="213">S62+S74+S86</f>
        <v>0</v>
      </c>
      <c r="T50" s="63"/>
      <c r="U50" s="12" t="s">
        <v>93</v>
      </c>
    </row>
    <row r="51" spans="1:21" ht="36" x14ac:dyDescent="0.25">
      <c r="A51" s="13" t="str">
        <f t="shared" si="6"/>
        <v>a</v>
      </c>
      <c r="B51" s="13" t="str">
        <f t="shared" si="7"/>
        <v>a</v>
      </c>
      <c r="C51" s="16" t="s">
        <v>103</v>
      </c>
      <c r="D51" s="17" t="s">
        <v>15</v>
      </c>
      <c r="E51" s="34">
        <f t="shared" ref="E51:I51" si="214">E52+E60+E61+E62</f>
        <v>1296</v>
      </c>
      <c r="F51" s="34"/>
      <c r="G51" s="34">
        <f t="shared" si="214"/>
        <v>2038900</v>
      </c>
      <c r="H51" s="34">
        <f t="shared" si="214"/>
        <v>965493</v>
      </c>
      <c r="I51" s="34">
        <f t="shared" si="214"/>
        <v>547493</v>
      </c>
      <c r="J51" s="34">
        <f t="shared" si="11"/>
        <v>1512986</v>
      </c>
      <c r="K51" s="40">
        <f t="shared" si="12"/>
        <v>525914</v>
      </c>
      <c r="L51" s="41">
        <f t="shared" si="13"/>
        <v>0.74205993427828731</v>
      </c>
      <c r="M51" s="37">
        <f t="shared" ref="M51:N51" si="215">M52+M60+M61+M62</f>
        <v>2705000</v>
      </c>
      <c r="N51" s="37">
        <f t="shared" si="215"/>
        <v>2705000</v>
      </c>
      <c r="O51" s="34">
        <f t="shared" ref="O51:Q51" si="216">O52+O60+O61+O62</f>
        <v>540000</v>
      </c>
      <c r="P51" s="34">
        <f t="shared" si="216"/>
        <v>2052986</v>
      </c>
      <c r="Q51" s="40">
        <f t="shared" si="216"/>
        <v>652014</v>
      </c>
      <c r="R51" s="42">
        <f t="shared" si="16"/>
        <v>0.75895970425138637</v>
      </c>
      <c r="S51" s="37">
        <f t="shared" ref="S51" si="217">S52+S60+S61+S62</f>
        <v>250000</v>
      </c>
      <c r="T51" s="65"/>
      <c r="U51" s="12" t="s">
        <v>93</v>
      </c>
    </row>
    <row r="52" spans="1:21" ht="18.75" x14ac:dyDescent="0.25">
      <c r="A52" s="13" t="str">
        <f t="shared" si="6"/>
        <v>a</v>
      </c>
      <c r="B52" s="13" t="str">
        <f t="shared" si="7"/>
        <v>a</v>
      </c>
      <c r="C52" s="3" t="s">
        <v>2</v>
      </c>
      <c r="D52" s="4" t="s">
        <v>3</v>
      </c>
      <c r="E52" s="38">
        <f t="shared" ref="E52:I52" si="218">E53+E54+E55+E56+E57+E58+E59</f>
        <v>1296</v>
      </c>
      <c r="F52" s="38"/>
      <c r="G52" s="38">
        <f t="shared" si="218"/>
        <v>2018900</v>
      </c>
      <c r="H52" s="38">
        <f t="shared" si="218"/>
        <v>964312</v>
      </c>
      <c r="I52" s="38">
        <f t="shared" si="218"/>
        <v>528674</v>
      </c>
      <c r="J52" s="34">
        <f t="shared" si="11"/>
        <v>1492986</v>
      </c>
      <c r="K52" s="40">
        <f t="shared" si="12"/>
        <v>525914</v>
      </c>
      <c r="L52" s="41">
        <f t="shared" si="13"/>
        <v>0.73950468076675413</v>
      </c>
      <c r="M52" s="38">
        <f t="shared" ref="M52:N52" si="219">M53+M54+M55+M56+M57+M58+M59</f>
        <v>2685000</v>
      </c>
      <c r="N52" s="38">
        <f t="shared" si="219"/>
        <v>2685000</v>
      </c>
      <c r="O52" s="38">
        <f t="shared" ref="O52:Q52" si="220">O53+O54+O55+O56+O57+O58+O59</f>
        <v>540000</v>
      </c>
      <c r="P52" s="38">
        <f t="shared" si="220"/>
        <v>2032986</v>
      </c>
      <c r="Q52" s="43">
        <f t="shared" si="220"/>
        <v>652014</v>
      </c>
      <c r="R52" s="44">
        <f t="shared" si="16"/>
        <v>0.75716424581005581</v>
      </c>
      <c r="S52" s="38">
        <f t="shared" ref="S52" si="221">S53+S54+S55+S56+S57+S58+S59</f>
        <v>250000</v>
      </c>
      <c r="T52" s="66"/>
      <c r="U52" s="12" t="s">
        <v>93</v>
      </c>
    </row>
    <row r="53" spans="1:21" ht="18.75" x14ac:dyDescent="0.25">
      <c r="A53" s="13" t="str">
        <f t="shared" si="6"/>
        <v>a</v>
      </c>
      <c r="B53" s="13" t="str">
        <f t="shared" si="7"/>
        <v>a</v>
      </c>
      <c r="C53" s="5" t="s">
        <v>2</v>
      </c>
      <c r="D53" s="6" t="s">
        <v>4</v>
      </c>
      <c r="E53" s="34"/>
      <c r="F53" s="34"/>
      <c r="G53" s="34">
        <v>1684900</v>
      </c>
      <c r="H53" s="34">
        <v>751533</v>
      </c>
      <c r="I53" s="55">
        <v>400000</v>
      </c>
      <c r="J53" s="34">
        <f t="shared" si="11"/>
        <v>1151533</v>
      </c>
      <c r="K53" s="40">
        <f t="shared" si="12"/>
        <v>533367</v>
      </c>
      <c r="L53" s="41">
        <f t="shared" si="13"/>
        <v>0.68344293429877145</v>
      </c>
      <c r="M53" s="39">
        <v>2285000</v>
      </c>
      <c r="N53" s="39">
        <v>2280000</v>
      </c>
      <c r="O53" s="55">
        <v>420000</v>
      </c>
      <c r="P53" s="34">
        <f t="shared" ref="P53:P62" si="222">J53+O53</f>
        <v>1571533</v>
      </c>
      <c r="Q53" s="40">
        <f t="shared" ref="Q53:Q62" si="223">N53-P53</f>
        <v>708467</v>
      </c>
      <c r="R53" s="42">
        <f t="shared" si="16"/>
        <v>0.68926885964912277</v>
      </c>
      <c r="S53" s="28">
        <v>250000</v>
      </c>
      <c r="T53" s="67"/>
      <c r="U53" s="12" t="s">
        <v>93</v>
      </c>
    </row>
    <row r="54" spans="1:21" ht="18.75" hidden="1" x14ac:dyDescent="0.25">
      <c r="A54" s="13" t="str">
        <f t="shared" si="6"/>
        <v>b</v>
      </c>
      <c r="B54" s="13" t="str">
        <f t="shared" si="7"/>
        <v>a</v>
      </c>
      <c r="C54" s="5" t="s">
        <v>2</v>
      </c>
      <c r="D54" s="6" t="s">
        <v>5</v>
      </c>
      <c r="E54" s="34">
        <v>1296</v>
      </c>
      <c r="F54" s="34"/>
      <c r="G54" s="34">
        <v>309000</v>
      </c>
      <c r="H54" s="34">
        <v>196453</v>
      </c>
      <c r="I54" s="34">
        <v>120000</v>
      </c>
      <c r="J54" s="34">
        <f t="shared" si="11"/>
        <v>316453</v>
      </c>
      <c r="K54" s="40">
        <f t="shared" si="12"/>
        <v>-7453</v>
      </c>
      <c r="L54" s="41">
        <f t="shared" si="13"/>
        <v>1.0241197411003236</v>
      </c>
      <c r="M54" s="39">
        <v>380000</v>
      </c>
      <c r="N54" s="39">
        <v>380000</v>
      </c>
      <c r="O54" s="34">
        <v>120000</v>
      </c>
      <c r="P54" s="34">
        <f t="shared" si="222"/>
        <v>436453</v>
      </c>
      <c r="Q54" s="40">
        <f t="shared" si="223"/>
        <v>-56453</v>
      </c>
      <c r="R54" s="42">
        <f t="shared" si="16"/>
        <v>1.1485605263157894</v>
      </c>
      <c r="S54" s="28">
        <v>0</v>
      </c>
      <c r="T54" s="67"/>
      <c r="U54" s="12" t="s">
        <v>93</v>
      </c>
    </row>
    <row r="55" spans="1:21" ht="18.75" hidden="1" x14ac:dyDescent="0.25">
      <c r="A55" s="13" t="str">
        <f t="shared" si="6"/>
        <v>b</v>
      </c>
      <c r="B55" s="13" t="str">
        <f t="shared" si="7"/>
        <v>b</v>
      </c>
      <c r="C55" s="5" t="s">
        <v>2</v>
      </c>
      <c r="D55" s="6" t="s">
        <v>6</v>
      </c>
      <c r="E55" s="23"/>
      <c r="F55" s="23"/>
      <c r="G55" s="23"/>
      <c r="H55" s="23"/>
      <c r="I55" s="23"/>
      <c r="J55" s="23">
        <f t="shared" si="11"/>
        <v>0</v>
      </c>
      <c r="K55" s="23">
        <f t="shared" si="12"/>
        <v>0</v>
      </c>
      <c r="L55" s="24" t="e">
        <f t="shared" si="13"/>
        <v>#DIV/0!</v>
      </c>
      <c r="M55" s="28"/>
      <c r="N55" s="28"/>
      <c r="O55" s="23"/>
      <c r="P55" s="23">
        <f t="shared" si="222"/>
        <v>0</v>
      </c>
      <c r="Q55" s="23">
        <f t="shared" si="223"/>
        <v>0</v>
      </c>
      <c r="R55" s="26" t="e">
        <f t="shared" si="16"/>
        <v>#DIV/0!</v>
      </c>
      <c r="S55" s="28">
        <v>0</v>
      </c>
      <c r="T55" s="68"/>
      <c r="U55" s="12" t="s">
        <v>93</v>
      </c>
    </row>
    <row r="56" spans="1:21" ht="18.75" hidden="1" x14ac:dyDescent="0.25">
      <c r="A56" s="13" t="str">
        <f t="shared" si="6"/>
        <v>b</v>
      </c>
      <c r="B56" s="13" t="str">
        <f t="shared" si="7"/>
        <v>b</v>
      </c>
      <c r="C56" s="5" t="s">
        <v>2</v>
      </c>
      <c r="D56" s="7" t="s">
        <v>7</v>
      </c>
      <c r="E56" s="23"/>
      <c r="F56" s="23"/>
      <c r="G56" s="23"/>
      <c r="H56" s="23"/>
      <c r="I56" s="23"/>
      <c r="J56" s="23">
        <f t="shared" si="11"/>
        <v>0</v>
      </c>
      <c r="K56" s="23">
        <f t="shared" si="12"/>
        <v>0</v>
      </c>
      <c r="L56" s="24" t="e">
        <f t="shared" si="13"/>
        <v>#DIV/0!</v>
      </c>
      <c r="M56" s="28"/>
      <c r="N56" s="28"/>
      <c r="O56" s="23"/>
      <c r="P56" s="23">
        <f t="shared" si="222"/>
        <v>0</v>
      </c>
      <c r="Q56" s="23">
        <f t="shared" si="223"/>
        <v>0</v>
      </c>
      <c r="R56" s="26" t="e">
        <f t="shared" si="16"/>
        <v>#DIV/0!</v>
      </c>
      <c r="S56" s="28">
        <v>0</v>
      </c>
      <c r="T56" s="68"/>
      <c r="U56" s="12" t="s">
        <v>93</v>
      </c>
    </row>
    <row r="57" spans="1:21" ht="18.75" hidden="1" x14ac:dyDescent="0.25">
      <c r="A57" s="13" t="str">
        <f t="shared" si="6"/>
        <v>b</v>
      </c>
      <c r="B57" s="13" t="str">
        <f t="shared" si="7"/>
        <v>b</v>
      </c>
      <c r="C57" s="5" t="s">
        <v>2</v>
      </c>
      <c r="D57" s="7" t="s">
        <v>8</v>
      </c>
      <c r="E57" s="23"/>
      <c r="F57" s="23"/>
      <c r="G57" s="23"/>
      <c r="H57" s="23"/>
      <c r="I57" s="23"/>
      <c r="J57" s="23">
        <f t="shared" si="11"/>
        <v>0</v>
      </c>
      <c r="K57" s="23">
        <f t="shared" si="12"/>
        <v>0</v>
      </c>
      <c r="L57" s="24" t="e">
        <f t="shared" si="13"/>
        <v>#DIV/0!</v>
      </c>
      <c r="M57" s="28"/>
      <c r="N57" s="28"/>
      <c r="O57" s="23"/>
      <c r="P57" s="23">
        <f t="shared" si="222"/>
        <v>0</v>
      </c>
      <c r="Q57" s="23">
        <f t="shared" si="223"/>
        <v>0</v>
      </c>
      <c r="R57" s="26" t="e">
        <f t="shared" si="16"/>
        <v>#DIV/0!</v>
      </c>
      <c r="S57" s="28">
        <v>0</v>
      </c>
      <c r="T57" s="68"/>
      <c r="U57" s="12" t="s">
        <v>93</v>
      </c>
    </row>
    <row r="58" spans="1:21" ht="18.75" hidden="1" x14ac:dyDescent="0.25">
      <c r="A58" s="13" t="str">
        <f t="shared" si="6"/>
        <v>b</v>
      </c>
      <c r="B58" s="13" t="str">
        <f t="shared" si="7"/>
        <v>a</v>
      </c>
      <c r="C58" s="5" t="s">
        <v>2</v>
      </c>
      <c r="D58" s="7" t="s">
        <v>9</v>
      </c>
      <c r="E58" s="34"/>
      <c r="F58" s="34"/>
      <c r="G58" s="34">
        <v>20000</v>
      </c>
      <c r="H58" s="34">
        <v>16226</v>
      </c>
      <c r="I58" s="34">
        <v>3774</v>
      </c>
      <c r="J58" s="34">
        <f t="shared" si="11"/>
        <v>20000</v>
      </c>
      <c r="K58" s="40">
        <f t="shared" si="12"/>
        <v>0</v>
      </c>
      <c r="L58" s="41">
        <f t="shared" si="13"/>
        <v>1</v>
      </c>
      <c r="M58" s="39">
        <v>15000</v>
      </c>
      <c r="N58" s="39">
        <v>20000</v>
      </c>
      <c r="O58" s="34"/>
      <c r="P58" s="34">
        <f t="shared" si="222"/>
        <v>20000</v>
      </c>
      <c r="Q58" s="40">
        <f t="shared" si="223"/>
        <v>0</v>
      </c>
      <c r="R58" s="42">
        <f t="shared" si="16"/>
        <v>1</v>
      </c>
      <c r="S58" s="28">
        <v>0</v>
      </c>
      <c r="T58" s="67"/>
      <c r="U58" s="12" t="s">
        <v>93</v>
      </c>
    </row>
    <row r="59" spans="1:21" ht="18.75" hidden="1" x14ac:dyDescent="0.25">
      <c r="A59" s="13" t="str">
        <f t="shared" si="6"/>
        <v>b</v>
      </c>
      <c r="B59" s="13" t="str">
        <f t="shared" si="7"/>
        <v>a</v>
      </c>
      <c r="C59" s="5" t="s">
        <v>2</v>
      </c>
      <c r="D59" s="7" t="s">
        <v>10</v>
      </c>
      <c r="E59" s="34"/>
      <c r="F59" s="34"/>
      <c r="G59" s="34">
        <v>5000</v>
      </c>
      <c r="H59" s="34">
        <v>100</v>
      </c>
      <c r="I59" s="34">
        <v>4900</v>
      </c>
      <c r="J59" s="34">
        <f t="shared" si="11"/>
        <v>5000</v>
      </c>
      <c r="K59" s="40">
        <f t="shared" si="12"/>
        <v>0</v>
      </c>
      <c r="L59" s="41">
        <f t="shared" si="13"/>
        <v>1</v>
      </c>
      <c r="M59" s="39">
        <v>5000</v>
      </c>
      <c r="N59" s="39">
        <v>5000</v>
      </c>
      <c r="O59" s="34"/>
      <c r="P59" s="34">
        <f t="shared" si="222"/>
        <v>5000</v>
      </c>
      <c r="Q59" s="40">
        <f t="shared" si="223"/>
        <v>0</v>
      </c>
      <c r="R59" s="42">
        <f t="shared" si="16"/>
        <v>1</v>
      </c>
      <c r="S59" s="28">
        <v>0</v>
      </c>
      <c r="T59" s="67"/>
      <c r="U59" s="12" t="s">
        <v>93</v>
      </c>
    </row>
    <row r="60" spans="1:21" ht="18.75" hidden="1" x14ac:dyDescent="0.25">
      <c r="A60" s="13" t="str">
        <f t="shared" si="6"/>
        <v>b</v>
      </c>
      <c r="B60" s="13" t="str">
        <f t="shared" si="7"/>
        <v>a</v>
      </c>
      <c r="C60" s="5" t="s">
        <v>2</v>
      </c>
      <c r="D60" s="4" t="s">
        <v>11</v>
      </c>
      <c r="E60" s="38"/>
      <c r="F60" s="38"/>
      <c r="G60" s="38">
        <v>20000</v>
      </c>
      <c r="H60" s="38">
        <v>1181</v>
      </c>
      <c r="I60" s="38">
        <v>18819</v>
      </c>
      <c r="J60" s="34">
        <f t="shared" si="11"/>
        <v>20000</v>
      </c>
      <c r="K60" s="40">
        <f t="shared" si="12"/>
        <v>0</v>
      </c>
      <c r="L60" s="41">
        <f t="shared" si="13"/>
        <v>1</v>
      </c>
      <c r="M60" s="38">
        <v>20000</v>
      </c>
      <c r="N60" s="38">
        <v>20000</v>
      </c>
      <c r="O60" s="38"/>
      <c r="P60" s="38">
        <f t="shared" si="222"/>
        <v>20000</v>
      </c>
      <c r="Q60" s="43">
        <f t="shared" si="223"/>
        <v>0</v>
      </c>
      <c r="R60" s="44">
        <f t="shared" si="16"/>
        <v>1</v>
      </c>
      <c r="S60" s="28">
        <v>0</v>
      </c>
      <c r="T60" s="66"/>
      <c r="U60" s="12" t="s">
        <v>93</v>
      </c>
    </row>
    <row r="61" spans="1:21" ht="18.75" hidden="1" x14ac:dyDescent="0.25">
      <c r="A61" s="13" t="str">
        <f t="shared" si="6"/>
        <v>b</v>
      </c>
      <c r="B61" s="13" t="str">
        <f t="shared" si="7"/>
        <v>b</v>
      </c>
      <c r="C61" s="5" t="s">
        <v>2</v>
      </c>
      <c r="D61" s="4" t="s">
        <v>12</v>
      </c>
      <c r="E61" s="22"/>
      <c r="F61" s="22"/>
      <c r="G61" s="22">
        <v>0</v>
      </c>
      <c r="H61" s="22"/>
      <c r="I61" s="22"/>
      <c r="J61" s="23">
        <f t="shared" si="11"/>
        <v>0</v>
      </c>
      <c r="K61" s="23">
        <f t="shared" si="12"/>
        <v>0</v>
      </c>
      <c r="L61" s="24" t="e">
        <f t="shared" si="13"/>
        <v>#DIV/0!</v>
      </c>
      <c r="M61" s="22">
        <v>0</v>
      </c>
      <c r="N61" s="22">
        <v>0</v>
      </c>
      <c r="O61" s="22"/>
      <c r="P61" s="22">
        <f t="shared" si="222"/>
        <v>0</v>
      </c>
      <c r="Q61" s="22">
        <f t="shared" si="223"/>
        <v>0</v>
      </c>
      <c r="R61" s="25" t="e">
        <f t="shared" si="16"/>
        <v>#DIV/0!</v>
      </c>
      <c r="S61" s="28">
        <v>0</v>
      </c>
      <c r="T61" s="63"/>
      <c r="U61" s="12" t="s">
        <v>93</v>
      </c>
    </row>
    <row r="62" spans="1:21" ht="18.75" hidden="1" x14ac:dyDescent="0.25">
      <c r="A62" s="13" t="str">
        <f t="shared" si="6"/>
        <v>b</v>
      </c>
      <c r="B62" s="13" t="str">
        <f t="shared" si="7"/>
        <v>b</v>
      </c>
      <c r="C62" s="5" t="s">
        <v>2</v>
      </c>
      <c r="D62" s="4" t="s">
        <v>13</v>
      </c>
      <c r="E62" s="22"/>
      <c r="F62" s="22"/>
      <c r="G62" s="22">
        <v>0</v>
      </c>
      <c r="H62" s="22"/>
      <c r="I62" s="22"/>
      <c r="J62" s="23">
        <f t="shared" si="11"/>
        <v>0</v>
      </c>
      <c r="K62" s="23">
        <f t="shared" si="12"/>
        <v>0</v>
      </c>
      <c r="L62" s="24" t="e">
        <f t="shared" si="13"/>
        <v>#DIV/0!</v>
      </c>
      <c r="M62" s="22">
        <v>0</v>
      </c>
      <c r="N62" s="22">
        <v>0</v>
      </c>
      <c r="O62" s="22"/>
      <c r="P62" s="22">
        <f t="shared" si="222"/>
        <v>0</v>
      </c>
      <c r="Q62" s="22">
        <f t="shared" si="223"/>
        <v>0</v>
      </c>
      <c r="R62" s="25" t="e">
        <f t="shared" si="16"/>
        <v>#DIV/0!</v>
      </c>
      <c r="S62" s="28">
        <v>0</v>
      </c>
      <c r="T62" s="63"/>
      <c r="U62" s="12" t="s">
        <v>93</v>
      </c>
    </row>
    <row r="63" spans="1:21" ht="36" hidden="1" x14ac:dyDescent="0.25">
      <c r="A63" s="13" t="str">
        <f t="shared" si="6"/>
        <v>b</v>
      </c>
      <c r="B63" s="13" t="str">
        <f t="shared" si="7"/>
        <v>a</v>
      </c>
      <c r="C63" s="16" t="s">
        <v>104</v>
      </c>
      <c r="D63" s="17" t="s">
        <v>16</v>
      </c>
      <c r="E63" s="34">
        <f t="shared" ref="E63:G63" si="224">E64+E72+E73+E74</f>
        <v>0</v>
      </c>
      <c r="F63" s="34"/>
      <c r="G63" s="34">
        <f t="shared" si="224"/>
        <v>70000</v>
      </c>
      <c r="H63" s="34">
        <f t="shared" ref="H63:I63" si="225">H64+H72+H73+H74</f>
        <v>25640</v>
      </c>
      <c r="I63" s="34">
        <f t="shared" si="225"/>
        <v>30000</v>
      </c>
      <c r="J63" s="34">
        <f t="shared" si="11"/>
        <v>55640</v>
      </c>
      <c r="K63" s="40">
        <f t="shared" si="12"/>
        <v>14360</v>
      </c>
      <c r="L63" s="41">
        <f t="shared" si="13"/>
        <v>0.79485714285714282</v>
      </c>
      <c r="M63" s="37">
        <f t="shared" ref="M63:N63" si="226">M64+M72+M73+M74</f>
        <v>100000</v>
      </c>
      <c r="N63" s="37">
        <f t="shared" si="226"/>
        <v>100000</v>
      </c>
      <c r="O63" s="34">
        <f t="shared" ref="O63" si="227">O64+O72+O73+O74</f>
        <v>44360</v>
      </c>
      <c r="P63" s="34">
        <f t="shared" ref="P63" si="228">P64+P72+P73+P74</f>
        <v>100000</v>
      </c>
      <c r="Q63" s="40">
        <f t="shared" ref="Q63" si="229">Q64+Q72+Q73+Q74</f>
        <v>0</v>
      </c>
      <c r="R63" s="42">
        <f t="shared" si="16"/>
        <v>1</v>
      </c>
      <c r="S63" s="37">
        <f t="shared" ref="S63" si="230">S64+S72+S73+S74</f>
        <v>0</v>
      </c>
      <c r="T63" s="65"/>
      <c r="U63" s="12" t="s">
        <v>93</v>
      </c>
    </row>
    <row r="64" spans="1:21" ht="18.75" hidden="1" x14ac:dyDescent="0.25">
      <c r="A64" s="13" t="str">
        <f t="shared" si="6"/>
        <v>b</v>
      </c>
      <c r="B64" s="13" t="str">
        <f t="shared" si="7"/>
        <v>a</v>
      </c>
      <c r="C64" s="3" t="s">
        <v>2</v>
      </c>
      <c r="D64" s="4" t="s">
        <v>3</v>
      </c>
      <c r="E64" s="38">
        <f t="shared" ref="E64:I64" si="231">E65+E66+E67+E68+E69+E70+E71</f>
        <v>0</v>
      </c>
      <c r="F64" s="38"/>
      <c r="G64" s="38">
        <f t="shared" si="231"/>
        <v>70000</v>
      </c>
      <c r="H64" s="38">
        <f t="shared" si="231"/>
        <v>25640</v>
      </c>
      <c r="I64" s="38">
        <f t="shared" si="231"/>
        <v>30000</v>
      </c>
      <c r="J64" s="34">
        <f t="shared" si="11"/>
        <v>55640</v>
      </c>
      <c r="K64" s="40">
        <f t="shared" si="12"/>
        <v>14360</v>
      </c>
      <c r="L64" s="41">
        <f t="shared" si="13"/>
        <v>0.79485714285714282</v>
      </c>
      <c r="M64" s="38">
        <f t="shared" ref="M64:N64" si="232">M65+M66+M67+M68+M69+M70+M71</f>
        <v>100000</v>
      </c>
      <c r="N64" s="38">
        <f t="shared" si="232"/>
        <v>100000</v>
      </c>
      <c r="O64" s="38">
        <f t="shared" ref="O64:Q64" si="233">O65+O66+O67+O68+O69+O70+O71</f>
        <v>44360</v>
      </c>
      <c r="P64" s="38">
        <f t="shared" si="233"/>
        <v>100000</v>
      </c>
      <c r="Q64" s="43">
        <f t="shared" si="233"/>
        <v>0</v>
      </c>
      <c r="R64" s="44">
        <f t="shared" si="16"/>
        <v>1</v>
      </c>
      <c r="S64" s="38">
        <f t="shared" ref="S64" si="234">S65+S66+S67+S68+S69+S70+S71</f>
        <v>0</v>
      </c>
      <c r="T64" s="66"/>
      <c r="U64" s="12" t="s">
        <v>93</v>
      </c>
    </row>
    <row r="65" spans="1:21" ht="18.75" hidden="1" x14ac:dyDescent="0.25">
      <c r="A65" s="13" t="str">
        <f t="shared" si="6"/>
        <v>b</v>
      </c>
      <c r="B65" s="13" t="str">
        <f t="shared" si="7"/>
        <v>b</v>
      </c>
      <c r="C65" s="5" t="s">
        <v>2</v>
      </c>
      <c r="D65" s="6" t="s">
        <v>4</v>
      </c>
      <c r="E65" s="23"/>
      <c r="F65" s="23"/>
      <c r="G65" s="23">
        <v>0</v>
      </c>
      <c r="H65" s="23"/>
      <c r="I65" s="23"/>
      <c r="J65" s="23">
        <f t="shared" si="11"/>
        <v>0</v>
      </c>
      <c r="K65" s="23">
        <f t="shared" si="12"/>
        <v>0</v>
      </c>
      <c r="L65" s="24" t="e">
        <f t="shared" si="13"/>
        <v>#DIV/0!</v>
      </c>
      <c r="M65" s="28">
        <v>0</v>
      </c>
      <c r="N65" s="28">
        <v>0</v>
      </c>
      <c r="O65" s="23"/>
      <c r="P65" s="23">
        <f t="shared" ref="P65:P74" si="235">J65+O65</f>
        <v>0</v>
      </c>
      <c r="Q65" s="23">
        <f t="shared" ref="Q65:Q74" si="236">N65-P65</f>
        <v>0</v>
      </c>
      <c r="R65" s="26" t="e">
        <f t="shared" si="16"/>
        <v>#DIV/0!</v>
      </c>
      <c r="S65" s="28">
        <v>0</v>
      </c>
      <c r="T65" s="68"/>
      <c r="U65" s="12" t="s">
        <v>93</v>
      </c>
    </row>
    <row r="66" spans="1:21" ht="18.75" hidden="1" x14ac:dyDescent="0.25">
      <c r="A66" s="13" t="str">
        <f t="shared" si="6"/>
        <v>b</v>
      </c>
      <c r="B66" s="13" t="str">
        <f t="shared" si="7"/>
        <v>a</v>
      </c>
      <c r="C66" s="5" t="s">
        <v>2</v>
      </c>
      <c r="D66" s="6" t="s">
        <v>5</v>
      </c>
      <c r="E66" s="34"/>
      <c r="F66" s="34"/>
      <c r="G66" s="34">
        <v>70000</v>
      </c>
      <c r="H66" s="34">
        <v>25640</v>
      </c>
      <c r="I66" s="34">
        <v>30000</v>
      </c>
      <c r="J66" s="34">
        <f t="shared" si="11"/>
        <v>55640</v>
      </c>
      <c r="K66" s="40">
        <f t="shared" si="12"/>
        <v>14360</v>
      </c>
      <c r="L66" s="41">
        <f t="shared" si="13"/>
        <v>0.79485714285714282</v>
      </c>
      <c r="M66" s="39">
        <v>100000</v>
      </c>
      <c r="N66" s="39">
        <v>100000</v>
      </c>
      <c r="O66" s="34">
        <v>44360</v>
      </c>
      <c r="P66" s="34">
        <f t="shared" si="235"/>
        <v>100000</v>
      </c>
      <c r="Q66" s="40">
        <f t="shared" si="236"/>
        <v>0</v>
      </c>
      <c r="R66" s="42">
        <f t="shared" si="16"/>
        <v>1</v>
      </c>
      <c r="S66" s="28">
        <v>0</v>
      </c>
      <c r="T66" s="67"/>
      <c r="U66" s="12" t="s">
        <v>93</v>
      </c>
    </row>
    <row r="67" spans="1:21" ht="18.75" hidden="1" x14ac:dyDescent="0.25">
      <c r="A67" s="13" t="str">
        <f t="shared" si="6"/>
        <v>b</v>
      </c>
      <c r="B67" s="13" t="str">
        <f t="shared" si="7"/>
        <v>b</v>
      </c>
      <c r="C67" s="5" t="s">
        <v>2</v>
      </c>
      <c r="D67" s="6" t="s">
        <v>6</v>
      </c>
      <c r="E67" s="23"/>
      <c r="F67" s="23"/>
      <c r="G67" s="23">
        <v>0</v>
      </c>
      <c r="H67" s="23"/>
      <c r="I67" s="23"/>
      <c r="J67" s="23">
        <f t="shared" si="11"/>
        <v>0</v>
      </c>
      <c r="K67" s="23">
        <f t="shared" si="12"/>
        <v>0</v>
      </c>
      <c r="L67" s="24" t="e">
        <f t="shared" si="13"/>
        <v>#DIV/0!</v>
      </c>
      <c r="M67" s="28"/>
      <c r="N67" s="28"/>
      <c r="O67" s="23"/>
      <c r="P67" s="23">
        <f t="shared" si="235"/>
        <v>0</v>
      </c>
      <c r="Q67" s="23">
        <f t="shared" si="236"/>
        <v>0</v>
      </c>
      <c r="R67" s="26" t="e">
        <f t="shared" si="16"/>
        <v>#DIV/0!</v>
      </c>
      <c r="S67" s="28">
        <v>0</v>
      </c>
      <c r="T67" s="68"/>
      <c r="U67" s="12" t="s">
        <v>93</v>
      </c>
    </row>
    <row r="68" spans="1:21" ht="18.75" hidden="1" x14ac:dyDescent="0.25">
      <c r="A68" s="13" t="str">
        <f t="shared" ref="A68:A131" si="237">IF((S68)&gt;0,"a","b")</f>
        <v>b</v>
      </c>
      <c r="B68" s="13" t="str">
        <f t="shared" ref="B68:B131" si="238">IF((G68+H68+E68+J68+M68+N68+O68+P68)&gt;0,"a","b")</f>
        <v>b</v>
      </c>
      <c r="C68" s="5" t="s">
        <v>2</v>
      </c>
      <c r="D68" s="7" t="s">
        <v>7</v>
      </c>
      <c r="E68" s="23"/>
      <c r="F68" s="23"/>
      <c r="G68" s="23">
        <v>0</v>
      </c>
      <c r="H68" s="23"/>
      <c r="I68" s="23"/>
      <c r="J68" s="23">
        <f t="shared" ref="J68:J131" si="239">H68+I68</f>
        <v>0</v>
      </c>
      <c r="K68" s="23">
        <f t="shared" ref="K68:K131" si="240">G68-J68</f>
        <v>0</v>
      </c>
      <c r="L68" s="24" t="e">
        <f t="shared" ref="L68:L131" si="241">J68/G68</f>
        <v>#DIV/0!</v>
      </c>
      <c r="M68" s="28">
        <v>0</v>
      </c>
      <c r="N68" s="28">
        <v>0</v>
      </c>
      <c r="O68" s="23"/>
      <c r="P68" s="23">
        <f t="shared" si="235"/>
        <v>0</v>
      </c>
      <c r="Q68" s="23">
        <f t="shared" si="236"/>
        <v>0</v>
      </c>
      <c r="R68" s="26" t="e">
        <f t="shared" ref="R68:R131" si="242">P68/N68</f>
        <v>#DIV/0!</v>
      </c>
      <c r="S68" s="28">
        <v>0</v>
      </c>
      <c r="T68" s="68"/>
      <c r="U68" s="12" t="s">
        <v>93</v>
      </c>
    </row>
    <row r="69" spans="1:21" ht="18.75" hidden="1" x14ac:dyDescent="0.25">
      <c r="A69" s="13" t="str">
        <f t="shared" si="237"/>
        <v>b</v>
      </c>
      <c r="B69" s="13" t="str">
        <f t="shared" si="238"/>
        <v>b</v>
      </c>
      <c r="C69" s="5" t="s">
        <v>2</v>
      </c>
      <c r="D69" s="7" t="s">
        <v>8</v>
      </c>
      <c r="E69" s="23"/>
      <c r="F69" s="23"/>
      <c r="G69" s="23">
        <v>0</v>
      </c>
      <c r="H69" s="23"/>
      <c r="I69" s="23"/>
      <c r="J69" s="23">
        <f t="shared" si="239"/>
        <v>0</v>
      </c>
      <c r="K69" s="23">
        <f t="shared" si="240"/>
        <v>0</v>
      </c>
      <c r="L69" s="24" t="e">
        <f t="shared" si="241"/>
        <v>#DIV/0!</v>
      </c>
      <c r="M69" s="28">
        <v>0</v>
      </c>
      <c r="N69" s="28">
        <v>0</v>
      </c>
      <c r="O69" s="23"/>
      <c r="P69" s="23">
        <f t="shared" si="235"/>
        <v>0</v>
      </c>
      <c r="Q69" s="23">
        <f t="shared" si="236"/>
        <v>0</v>
      </c>
      <c r="R69" s="26" t="e">
        <f t="shared" si="242"/>
        <v>#DIV/0!</v>
      </c>
      <c r="S69" s="28">
        <v>0</v>
      </c>
      <c r="T69" s="68"/>
      <c r="U69" s="12" t="s">
        <v>93</v>
      </c>
    </row>
    <row r="70" spans="1:21" ht="18.75" hidden="1" x14ac:dyDescent="0.25">
      <c r="A70" s="13" t="str">
        <f t="shared" si="237"/>
        <v>b</v>
      </c>
      <c r="B70" s="13" t="str">
        <f t="shared" si="238"/>
        <v>b</v>
      </c>
      <c r="C70" s="5" t="s">
        <v>2</v>
      </c>
      <c r="D70" s="7" t="s">
        <v>9</v>
      </c>
      <c r="E70" s="23"/>
      <c r="F70" s="23"/>
      <c r="G70" s="23">
        <v>0</v>
      </c>
      <c r="H70" s="23"/>
      <c r="I70" s="23"/>
      <c r="J70" s="23">
        <f t="shared" si="239"/>
        <v>0</v>
      </c>
      <c r="K70" s="23">
        <f t="shared" si="240"/>
        <v>0</v>
      </c>
      <c r="L70" s="24" t="e">
        <f t="shared" si="241"/>
        <v>#DIV/0!</v>
      </c>
      <c r="M70" s="28">
        <v>0</v>
      </c>
      <c r="N70" s="28">
        <v>0</v>
      </c>
      <c r="O70" s="23"/>
      <c r="P70" s="23">
        <f t="shared" si="235"/>
        <v>0</v>
      </c>
      <c r="Q70" s="23">
        <f t="shared" si="236"/>
        <v>0</v>
      </c>
      <c r="R70" s="26" t="e">
        <f t="shared" si="242"/>
        <v>#DIV/0!</v>
      </c>
      <c r="S70" s="28">
        <v>0</v>
      </c>
      <c r="T70" s="68"/>
      <c r="U70" s="12" t="s">
        <v>93</v>
      </c>
    </row>
    <row r="71" spans="1:21" ht="18.75" hidden="1" x14ac:dyDescent="0.25">
      <c r="A71" s="13" t="str">
        <f t="shared" si="237"/>
        <v>b</v>
      </c>
      <c r="B71" s="13" t="str">
        <f t="shared" si="238"/>
        <v>b</v>
      </c>
      <c r="C71" s="5" t="s">
        <v>2</v>
      </c>
      <c r="D71" s="7" t="s">
        <v>10</v>
      </c>
      <c r="E71" s="23"/>
      <c r="F71" s="23"/>
      <c r="G71" s="23">
        <v>0</v>
      </c>
      <c r="H71" s="23"/>
      <c r="I71" s="23"/>
      <c r="J71" s="23">
        <f t="shared" si="239"/>
        <v>0</v>
      </c>
      <c r="K71" s="23">
        <f t="shared" si="240"/>
        <v>0</v>
      </c>
      <c r="L71" s="24" t="e">
        <f t="shared" si="241"/>
        <v>#DIV/0!</v>
      </c>
      <c r="M71" s="28">
        <v>0</v>
      </c>
      <c r="N71" s="28">
        <v>0</v>
      </c>
      <c r="O71" s="23"/>
      <c r="P71" s="23">
        <f t="shared" si="235"/>
        <v>0</v>
      </c>
      <c r="Q71" s="23">
        <f t="shared" si="236"/>
        <v>0</v>
      </c>
      <c r="R71" s="26" t="e">
        <f t="shared" si="242"/>
        <v>#DIV/0!</v>
      </c>
      <c r="S71" s="28">
        <v>0</v>
      </c>
      <c r="T71" s="68"/>
      <c r="U71" s="12" t="s">
        <v>93</v>
      </c>
    </row>
    <row r="72" spans="1:21" ht="18.75" hidden="1" x14ac:dyDescent="0.25">
      <c r="A72" s="13" t="str">
        <f t="shared" si="237"/>
        <v>b</v>
      </c>
      <c r="B72" s="13" t="str">
        <f t="shared" si="238"/>
        <v>b</v>
      </c>
      <c r="C72" s="5" t="s">
        <v>2</v>
      </c>
      <c r="D72" s="4" t="s">
        <v>11</v>
      </c>
      <c r="E72" s="22"/>
      <c r="F72" s="22"/>
      <c r="G72" s="22">
        <v>0</v>
      </c>
      <c r="H72" s="22"/>
      <c r="I72" s="22"/>
      <c r="J72" s="23">
        <f t="shared" si="239"/>
        <v>0</v>
      </c>
      <c r="K72" s="23">
        <f t="shared" si="240"/>
        <v>0</v>
      </c>
      <c r="L72" s="24" t="e">
        <f t="shared" si="241"/>
        <v>#DIV/0!</v>
      </c>
      <c r="M72" s="22">
        <v>0</v>
      </c>
      <c r="N72" s="22">
        <v>0</v>
      </c>
      <c r="O72" s="22"/>
      <c r="P72" s="22">
        <f t="shared" si="235"/>
        <v>0</v>
      </c>
      <c r="Q72" s="22">
        <f t="shared" si="236"/>
        <v>0</v>
      </c>
      <c r="R72" s="25" t="e">
        <f t="shared" si="242"/>
        <v>#DIV/0!</v>
      </c>
      <c r="S72" s="22">
        <v>0</v>
      </c>
      <c r="T72" s="63"/>
      <c r="U72" s="12" t="s">
        <v>93</v>
      </c>
    </row>
    <row r="73" spans="1:21" ht="18.75" hidden="1" x14ac:dyDescent="0.25">
      <c r="A73" s="13" t="str">
        <f t="shared" si="237"/>
        <v>b</v>
      </c>
      <c r="B73" s="13" t="str">
        <f t="shared" si="238"/>
        <v>b</v>
      </c>
      <c r="C73" s="5" t="s">
        <v>2</v>
      </c>
      <c r="D73" s="4" t="s">
        <v>12</v>
      </c>
      <c r="E73" s="22"/>
      <c r="F73" s="22"/>
      <c r="G73" s="22">
        <v>0</v>
      </c>
      <c r="H73" s="22"/>
      <c r="I73" s="22"/>
      <c r="J73" s="23">
        <f t="shared" si="239"/>
        <v>0</v>
      </c>
      <c r="K73" s="23">
        <f t="shared" si="240"/>
        <v>0</v>
      </c>
      <c r="L73" s="24" t="e">
        <f t="shared" si="241"/>
        <v>#DIV/0!</v>
      </c>
      <c r="M73" s="22">
        <v>0</v>
      </c>
      <c r="N73" s="22">
        <v>0</v>
      </c>
      <c r="O73" s="22"/>
      <c r="P73" s="22">
        <f t="shared" si="235"/>
        <v>0</v>
      </c>
      <c r="Q73" s="22">
        <f t="shared" si="236"/>
        <v>0</v>
      </c>
      <c r="R73" s="25" t="e">
        <f t="shared" si="242"/>
        <v>#DIV/0!</v>
      </c>
      <c r="S73" s="22">
        <v>0</v>
      </c>
      <c r="T73" s="63"/>
      <c r="U73" s="12" t="s">
        <v>93</v>
      </c>
    </row>
    <row r="74" spans="1:21" ht="18.75" hidden="1" x14ac:dyDescent="0.25">
      <c r="A74" s="13" t="str">
        <f t="shared" si="237"/>
        <v>b</v>
      </c>
      <c r="B74" s="13" t="str">
        <f t="shared" si="238"/>
        <v>b</v>
      </c>
      <c r="C74" s="5" t="s">
        <v>2</v>
      </c>
      <c r="D74" s="4" t="s">
        <v>13</v>
      </c>
      <c r="E74" s="22"/>
      <c r="F74" s="22"/>
      <c r="G74" s="22">
        <v>0</v>
      </c>
      <c r="H74" s="22"/>
      <c r="I74" s="22"/>
      <c r="J74" s="23">
        <f t="shared" si="239"/>
        <v>0</v>
      </c>
      <c r="K74" s="23">
        <f t="shared" si="240"/>
        <v>0</v>
      </c>
      <c r="L74" s="24" t="e">
        <f t="shared" si="241"/>
        <v>#DIV/0!</v>
      </c>
      <c r="M74" s="22">
        <v>0</v>
      </c>
      <c r="N74" s="22">
        <v>0</v>
      </c>
      <c r="O74" s="22"/>
      <c r="P74" s="22">
        <f t="shared" si="235"/>
        <v>0</v>
      </c>
      <c r="Q74" s="22">
        <f t="shared" si="236"/>
        <v>0</v>
      </c>
      <c r="R74" s="25" t="e">
        <f t="shared" si="242"/>
        <v>#DIV/0!</v>
      </c>
      <c r="S74" s="22">
        <v>0</v>
      </c>
      <c r="T74" s="63"/>
      <c r="U74" s="12" t="s">
        <v>93</v>
      </c>
    </row>
    <row r="75" spans="1:21" ht="36" hidden="1" x14ac:dyDescent="0.25">
      <c r="A75" s="13" t="str">
        <f t="shared" si="237"/>
        <v>b</v>
      </c>
      <c r="B75" s="13" t="str">
        <f t="shared" si="238"/>
        <v>a</v>
      </c>
      <c r="C75" s="16" t="s">
        <v>105</v>
      </c>
      <c r="D75" s="17" t="s">
        <v>17</v>
      </c>
      <c r="E75" s="34">
        <f t="shared" ref="E75:I75" si="243">E76+E84+E85+E86</f>
        <v>0</v>
      </c>
      <c r="F75" s="34"/>
      <c r="G75" s="34">
        <f t="shared" si="243"/>
        <v>890900</v>
      </c>
      <c r="H75" s="34">
        <f t="shared" si="243"/>
        <v>541113</v>
      </c>
      <c r="I75" s="34">
        <f t="shared" si="243"/>
        <v>308900</v>
      </c>
      <c r="J75" s="34">
        <f t="shared" si="239"/>
        <v>850013</v>
      </c>
      <c r="K75" s="40">
        <f t="shared" si="240"/>
        <v>40887</v>
      </c>
      <c r="L75" s="41">
        <f t="shared" si="241"/>
        <v>0.95410596026490069</v>
      </c>
      <c r="M75" s="37">
        <f t="shared" ref="M75:Q75" si="244">M76+M84+M85+M86</f>
        <v>1215000</v>
      </c>
      <c r="N75" s="37">
        <f t="shared" si="244"/>
        <v>1215000</v>
      </c>
      <c r="O75" s="34">
        <f t="shared" si="244"/>
        <v>413596</v>
      </c>
      <c r="P75" s="34">
        <f t="shared" si="244"/>
        <v>1263609</v>
      </c>
      <c r="Q75" s="40">
        <f t="shared" si="244"/>
        <v>-48609</v>
      </c>
      <c r="R75" s="42">
        <f t="shared" si="242"/>
        <v>1.0400074074074075</v>
      </c>
      <c r="S75" s="37">
        <f t="shared" ref="S75" si="245">S76+S84+S85+S86</f>
        <v>0</v>
      </c>
      <c r="T75" s="65"/>
      <c r="U75" s="12" t="s">
        <v>198</v>
      </c>
    </row>
    <row r="76" spans="1:21" ht="18.75" hidden="1" x14ac:dyDescent="0.25">
      <c r="A76" s="13" t="str">
        <f t="shared" si="237"/>
        <v>b</v>
      </c>
      <c r="B76" s="13" t="str">
        <f t="shared" si="238"/>
        <v>a</v>
      </c>
      <c r="C76" s="3" t="s">
        <v>2</v>
      </c>
      <c r="D76" s="4" t="s">
        <v>3</v>
      </c>
      <c r="E76" s="38">
        <f t="shared" ref="E76" si="246">E77+E78+E79+E80+E81+E82+E83</f>
        <v>0</v>
      </c>
      <c r="F76" s="38"/>
      <c r="G76" s="38">
        <f t="shared" ref="G76" si="247">G77+G78+G79+G80+G81+G82+G83</f>
        <v>889500</v>
      </c>
      <c r="H76" s="38">
        <f t="shared" ref="H76:I76" si="248">H77+H78+H79+H80+H81+H82+H83</f>
        <v>541113</v>
      </c>
      <c r="I76" s="38">
        <f t="shared" si="248"/>
        <v>307500</v>
      </c>
      <c r="J76" s="34">
        <f t="shared" si="239"/>
        <v>848613</v>
      </c>
      <c r="K76" s="40">
        <f t="shared" si="240"/>
        <v>40887</v>
      </c>
      <c r="L76" s="41">
        <f t="shared" si="241"/>
        <v>0.95403372681281617</v>
      </c>
      <c r="M76" s="38">
        <f t="shared" ref="M76:Q76" si="249">M77+M78+M79+M80+M81+M82+M83</f>
        <v>1215000</v>
      </c>
      <c r="N76" s="38">
        <f t="shared" si="249"/>
        <v>1213600</v>
      </c>
      <c r="O76" s="38">
        <f t="shared" si="249"/>
        <v>413596</v>
      </c>
      <c r="P76" s="38">
        <f t="shared" si="249"/>
        <v>1262209</v>
      </c>
      <c r="Q76" s="43">
        <f t="shared" si="249"/>
        <v>-48609</v>
      </c>
      <c r="R76" s="44">
        <f t="shared" si="242"/>
        <v>1.0400535596572182</v>
      </c>
      <c r="S76" s="38">
        <f t="shared" ref="S76" si="250">S77+S78+S79+S80+S81+S82+S83</f>
        <v>0</v>
      </c>
      <c r="T76" s="66"/>
      <c r="U76" s="12" t="s">
        <v>198</v>
      </c>
    </row>
    <row r="77" spans="1:21" ht="18.75" hidden="1" x14ac:dyDescent="0.25">
      <c r="A77" s="13" t="str">
        <f t="shared" si="237"/>
        <v>b</v>
      </c>
      <c r="B77" s="13" t="str">
        <f t="shared" si="238"/>
        <v>a</v>
      </c>
      <c r="C77" s="5" t="s">
        <v>2</v>
      </c>
      <c r="D77" s="6" t="s">
        <v>4</v>
      </c>
      <c r="E77" s="34">
        <f t="shared" ref="E77" si="251">E89+E101</f>
        <v>0</v>
      </c>
      <c r="F77" s="34"/>
      <c r="G77" s="34">
        <f t="shared" ref="G77" si="252">G89+G101</f>
        <v>490400</v>
      </c>
      <c r="H77" s="34">
        <f t="shared" ref="H77:I77" si="253">H89+H101</f>
        <v>327609</v>
      </c>
      <c r="I77" s="34">
        <f t="shared" si="253"/>
        <v>180000</v>
      </c>
      <c r="J77" s="34">
        <f t="shared" si="239"/>
        <v>507609</v>
      </c>
      <c r="K77" s="40">
        <f t="shared" si="240"/>
        <v>-17209</v>
      </c>
      <c r="L77" s="41">
        <f t="shared" si="241"/>
        <v>1.0350917618270798</v>
      </c>
      <c r="M77" s="39">
        <f t="shared" ref="M77:O77" si="254">M89+M101</f>
        <v>645000</v>
      </c>
      <c r="N77" s="39">
        <f t="shared" si="254"/>
        <v>639000</v>
      </c>
      <c r="O77" s="34">
        <f t="shared" si="254"/>
        <v>180000</v>
      </c>
      <c r="P77" s="34">
        <f t="shared" ref="P77:P86" si="255">J77+O77</f>
        <v>687609</v>
      </c>
      <c r="Q77" s="40">
        <f t="shared" ref="Q77:Q86" si="256">N77-P77</f>
        <v>-48609</v>
      </c>
      <c r="R77" s="42">
        <f t="shared" si="242"/>
        <v>1.0760704225352113</v>
      </c>
      <c r="S77" s="39">
        <f t="shared" ref="S77" si="257">S89+S101</f>
        <v>0</v>
      </c>
      <c r="T77" s="67"/>
      <c r="U77" s="12" t="s">
        <v>198</v>
      </c>
    </row>
    <row r="78" spans="1:21" ht="18.75" hidden="1" x14ac:dyDescent="0.25">
      <c r="A78" s="13" t="str">
        <f t="shared" si="237"/>
        <v>b</v>
      </c>
      <c r="B78" s="13" t="str">
        <f t="shared" si="238"/>
        <v>a</v>
      </c>
      <c r="C78" s="5" t="s">
        <v>2</v>
      </c>
      <c r="D78" s="6" t="s">
        <v>5</v>
      </c>
      <c r="E78" s="34">
        <f t="shared" ref="E78" si="258">E90+E102</f>
        <v>0</v>
      </c>
      <c r="F78" s="34"/>
      <c r="G78" s="34">
        <f t="shared" ref="G78" si="259">G90+G102</f>
        <v>377600</v>
      </c>
      <c r="H78" s="34">
        <f t="shared" ref="H78:I78" si="260">H90+H102</f>
        <v>202263</v>
      </c>
      <c r="I78" s="34">
        <f t="shared" si="260"/>
        <v>118000</v>
      </c>
      <c r="J78" s="34">
        <f t="shared" si="239"/>
        <v>320263</v>
      </c>
      <c r="K78" s="40">
        <f t="shared" si="240"/>
        <v>57337</v>
      </c>
      <c r="L78" s="41">
        <f t="shared" si="241"/>
        <v>0.84815413135593221</v>
      </c>
      <c r="M78" s="39">
        <f t="shared" ref="M78:O78" si="261">M90+M102</f>
        <v>563000</v>
      </c>
      <c r="N78" s="39">
        <f t="shared" si="261"/>
        <v>552100</v>
      </c>
      <c r="O78" s="34">
        <f t="shared" si="261"/>
        <v>231837</v>
      </c>
      <c r="P78" s="34">
        <f t="shared" si="255"/>
        <v>552100</v>
      </c>
      <c r="Q78" s="40">
        <f t="shared" si="256"/>
        <v>0</v>
      </c>
      <c r="R78" s="42">
        <f t="shared" si="242"/>
        <v>1</v>
      </c>
      <c r="S78" s="39">
        <f t="shared" ref="S78" si="262">S90+S102</f>
        <v>0</v>
      </c>
      <c r="T78" s="67"/>
      <c r="U78" s="12" t="s">
        <v>198</v>
      </c>
    </row>
    <row r="79" spans="1:21" ht="18.75" hidden="1" x14ac:dyDescent="0.25">
      <c r="A79" s="13" t="str">
        <f t="shared" si="237"/>
        <v>b</v>
      </c>
      <c r="B79" s="13" t="str">
        <f t="shared" si="238"/>
        <v>b</v>
      </c>
      <c r="C79" s="5" t="s">
        <v>2</v>
      </c>
      <c r="D79" s="6" t="s">
        <v>6</v>
      </c>
      <c r="E79" s="23">
        <f t="shared" ref="E79" si="263">E91+E103</f>
        <v>0</v>
      </c>
      <c r="F79" s="23"/>
      <c r="G79" s="23">
        <f t="shared" ref="G79" si="264">G91+G103</f>
        <v>0</v>
      </c>
      <c r="H79" s="23">
        <f t="shared" ref="H79:I79" si="265">H91+H103</f>
        <v>0</v>
      </c>
      <c r="I79" s="23">
        <f t="shared" si="265"/>
        <v>0</v>
      </c>
      <c r="J79" s="23">
        <f t="shared" si="239"/>
        <v>0</v>
      </c>
      <c r="K79" s="23">
        <f t="shared" si="240"/>
        <v>0</v>
      </c>
      <c r="L79" s="24" t="e">
        <f t="shared" si="241"/>
        <v>#DIV/0!</v>
      </c>
      <c r="M79" s="28">
        <f t="shared" ref="M79:O79" si="266">M91+M103</f>
        <v>0</v>
      </c>
      <c r="N79" s="28">
        <f t="shared" si="266"/>
        <v>0</v>
      </c>
      <c r="O79" s="23">
        <f t="shared" si="266"/>
        <v>0</v>
      </c>
      <c r="P79" s="23">
        <f t="shared" si="255"/>
        <v>0</v>
      </c>
      <c r="Q79" s="23">
        <f t="shared" si="256"/>
        <v>0</v>
      </c>
      <c r="R79" s="26" t="e">
        <f t="shared" si="242"/>
        <v>#DIV/0!</v>
      </c>
      <c r="S79" s="28">
        <f t="shared" ref="S79" si="267">S91+S103</f>
        <v>0</v>
      </c>
      <c r="T79" s="68"/>
      <c r="U79" s="12" t="s">
        <v>198</v>
      </c>
    </row>
    <row r="80" spans="1:21" ht="18.75" hidden="1" x14ac:dyDescent="0.25">
      <c r="A80" s="13" t="str">
        <f t="shared" si="237"/>
        <v>b</v>
      </c>
      <c r="B80" s="13" t="str">
        <f t="shared" si="238"/>
        <v>b</v>
      </c>
      <c r="C80" s="5" t="s">
        <v>2</v>
      </c>
      <c r="D80" s="7" t="s">
        <v>7</v>
      </c>
      <c r="E80" s="23">
        <f t="shared" ref="E80" si="268">E92+E104</f>
        <v>0</v>
      </c>
      <c r="F80" s="23"/>
      <c r="G80" s="23">
        <f t="shared" ref="G80" si="269">G92+G104</f>
        <v>0</v>
      </c>
      <c r="H80" s="23">
        <f t="shared" ref="H80:I80" si="270">H92+H104</f>
        <v>0</v>
      </c>
      <c r="I80" s="23">
        <f t="shared" si="270"/>
        <v>0</v>
      </c>
      <c r="J80" s="23">
        <f t="shared" si="239"/>
        <v>0</v>
      </c>
      <c r="K80" s="23">
        <f t="shared" si="240"/>
        <v>0</v>
      </c>
      <c r="L80" s="24" t="e">
        <f t="shared" si="241"/>
        <v>#DIV/0!</v>
      </c>
      <c r="M80" s="28">
        <f t="shared" ref="M80:O80" si="271">M92+M104</f>
        <v>0</v>
      </c>
      <c r="N80" s="28">
        <f t="shared" si="271"/>
        <v>0</v>
      </c>
      <c r="O80" s="23">
        <f t="shared" si="271"/>
        <v>0</v>
      </c>
      <c r="P80" s="23">
        <f t="shared" si="255"/>
        <v>0</v>
      </c>
      <c r="Q80" s="23">
        <f t="shared" si="256"/>
        <v>0</v>
      </c>
      <c r="R80" s="26" t="e">
        <f t="shared" si="242"/>
        <v>#DIV/0!</v>
      </c>
      <c r="S80" s="28">
        <f t="shared" ref="S80" si="272">S92+S104</f>
        <v>0</v>
      </c>
      <c r="T80" s="68"/>
      <c r="U80" s="12" t="s">
        <v>198</v>
      </c>
    </row>
    <row r="81" spans="1:21" ht="18.75" hidden="1" x14ac:dyDescent="0.25">
      <c r="A81" s="13" t="str">
        <f t="shared" si="237"/>
        <v>b</v>
      </c>
      <c r="B81" s="13" t="str">
        <f t="shared" si="238"/>
        <v>b</v>
      </c>
      <c r="C81" s="5" t="s">
        <v>2</v>
      </c>
      <c r="D81" s="7" t="s">
        <v>8</v>
      </c>
      <c r="E81" s="23">
        <f t="shared" ref="E81" si="273">E93+E105</f>
        <v>0</v>
      </c>
      <c r="F81" s="23"/>
      <c r="G81" s="23">
        <f t="shared" ref="G81" si="274">G93+G105</f>
        <v>0</v>
      </c>
      <c r="H81" s="23">
        <f t="shared" ref="H81:I81" si="275">H93+H105</f>
        <v>0</v>
      </c>
      <c r="I81" s="23">
        <f t="shared" si="275"/>
        <v>0</v>
      </c>
      <c r="J81" s="23">
        <f t="shared" si="239"/>
        <v>0</v>
      </c>
      <c r="K81" s="23">
        <f t="shared" si="240"/>
        <v>0</v>
      </c>
      <c r="L81" s="24" t="e">
        <f t="shared" si="241"/>
        <v>#DIV/0!</v>
      </c>
      <c r="M81" s="28">
        <f t="shared" ref="M81:O81" si="276">M93+M105</f>
        <v>0</v>
      </c>
      <c r="N81" s="28">
        <f t="shared" si="276"/>
        <v>0</v>
      </c>
      <c r="O81" s="23">
        <f t="shared" si="276"/>
        <v>0</v>
      </c>
      <c r="P81" s="23">
        <f t="shared" si="255"/>
        <v>0</v>
      </c>
      <c r="Q81" s="23">
        <f t="shared" si="256"/>
        <v>0</v>
      </c>
      <c r="R81" s="26" t="e">
        <f t="shared" si="242"/>
        <v>#DIV/0!</v>
      </c>
      <c r="S81" s="28">
        <f t="shared" ref="S81" si="277">S93+S105</f>
        <v>0</v>
      </c>
      <c r="T81" s="68"/>
      <c r="U81" s="12" t="s">
        <v>198</v>
      </c>
    </row>
    <row r="82" spans="1:21" ht="18.75" hidden="1" x14ac:dyDescent="0.25">
      <c r="A82" s="13" t="str">
        <f t="shared" si="237"/>
        <v>b</v>
      </c>
      <c r="B82" s="13" t="str">
        <f t="shared" si="238"/>
        <v>a</v>
      </c>
      <c r="C82" s="5" t="s">
        <v>2</v>
      </c>
      <c r="D82" s="7" t="s">
        <v>9</v>
      </c>
      <c r="E82" s="34">
        <f t="shared" ref="E82" si="278">E94+E106</f>
        <v>0</v>
      </c>
      <c r="F82" s="34"/>
      <c r="G82" s="34">
        <f t="shared" ref="G82" si="279">G94+G106</f>
        <v>15000</v>
      </c>
      <c r="H82" s="34">
        <f t="shared" ref="H82:I82" si="280">H94+H106</f>
        <v>11058</v>
      </c>
      <c r="I82" s="34">
        <f t="shared" si="280"/>
        <v>3500</v>
      </c>
      <c r="J82" s="34">
        <f t="shared" si="239"/>
        <v>14558</v>
      </c>
      <c r="K82" s="40">
        <f t="shared" si="240"/>
        <v>442</v>
      </c>
      <c r="L82" s="41">
        <f t="shared" si="241"/>
        <v>0.97053333333333336</v>
      </c>
      <c r="M82" s="39">
        <f t="shared" ref="M82:O82" si="281">M94+M106</f>
        <v>0</v>
      </c>
      <c r="N82" s="39">
        <f t="shared" si="281"/>
        <v>15000</v>
      </c>
      <c r="O82" s="34">
        <f t="shared" si="281"/>
        <v>442</v>
      </c>
      <c r="P82" s="34">
        <f t="shared" si="255"/>
        <v>15000</v>
      </c>
      <c r="Q82" s="40">
        <f t="shared" si="256"/>
        <v>0</v>
      </c>
      <c r="R82" s="42">
        <f t="shared" si="242"/>
        <v>1</v>
      </c>
      <c r="S82" s="39">
        <f t="shared" ref="S82" si="282">S94+S106</f>
        <v>0</v>
      </c>
      <c r="T82" s="67"/>
      <c r="U82" s="12" t="s">
        <v>198</v>
      </c>
    </row>
    <row r="83" spans="1:21" ht="18.75" hidden="1" x14ac:dyDescent="0.25">
      <c r="A83" s="13" t="str">
        <f t="shared" si="237"/>
        <v>b</v>
      </c>
      <c r="B83" s="13" t="str">
        <f t="shared" si="238"/>
        <v>a</v>
      </c>
      <c r="C83" s="5" t="s">
        <v>2</v>
      </c>
      <c r="D83" s="7" t="s">
        <v>10</v>
      </c>
      <c r="E83" s="34">
        <f t="shared" ref="E83" si="283">E95+E107</f>
        <v>0</v>
      </c>
      <c r="F83" s="34"/>
      <c r="G83" s="34">
        <f t="shared" ref="G83" si="284">G95+G107</f>
        <v>6500</v>
      </c>
      <c r="H83" s="34">
        <f t="shared" ref="H83:I83" si="285">H95+H107</f>
        <v>183</v>
      </c>
      <c r="I83" s="34">
        <f t="shared" si="285"/>
        <v>6000</v>
      </c>
      <c r="J83" s="34">
        <f t="shared" si="239"/>
        <v>6183</v>
      </c>
      <c r="K83" s="40">
        <f t="shared" si="240"/>
        <v>317</v>
      </c>
      <c r="L83" s="41">
        <f t="shared" si="241"/>
        <v>0.95123076923076921</v>
      </c>
      <c r="M83" s="39">
        <f t="shared" ref="M83:O83" si="286">M95+M107</f>
        <v>7000</v>
      </c>
      <c r="N83" s="39">
        <f t="shared" si="286"/>
        <v>7500</v>
      </c>
      <c r="O83" s="34">
        <f t="shared" si="286"/>
        <v>1317</v>
      </c>
      <c r="P83" s="34">
        <f t="shared" si="255"/>
        <v>7500</v>
      </c>
      <c r="Q83" s="40">
        <f t="shared" si="256"/>
        <v>0</v>
      </c>
      <c r="R83" s="42">
        <f t="shared" si="242"/>
        <v>1</v>
      </c>
      <c r="S83" s="39">
        <f t="shared" ref="S83" si="287">S95+S107</f>
        <v>0</v>
      </c>
      <c r="T83" s="67"/>
      <c r="U83" s="12" t="s">
        <v>198</v>
      </c>
    </row>
    <row r="84" spans="1:21" ht="18.75" hidden="1" x14ac:dyDescent="0.25">
      <c r="A84" s="13" t="str">
        <f t="shared" si="237"/>
        <v>b</v>
      </c>
      <c r="B84" s="13" t="str">
        <f t="shared" si="238"/>
        <v>a</v>
      </c>
      <c r="C84" s="5" t="s">
        <v>2</v>
      </c>
      <c r="D84" s="4" t="s">
        <v>11</v>
      </c>
      <c r="E84" s="38">
        <f t="shared" ref="E84" si="288">E96+E108</f>
        <v>0</v>
      </c>
      <c r="F84" s="38"/>
      <c r="G84" s="38">
        <f t="shared" ref="G84" si="289">G96+G108</f>
        <v>1400</v>
      </c>
      <c r="H84" s="38">
        <f t="shared" ref="H84:I84" si="290">H96+H108</f>
        <v>0</v>
      </c>
      <c r="I84" s="38">
        <f t="shared" si="290"/>
        <v>1400</v>
      </c>
      <c r="J84" s="34">
        <f t="shared" si="239"/>
        <v>1400</v>
      </c>
      <c r="K84" s="40">
        <f t="shared" si="240"/>
        <v>0</v>
      </c>
      <c r="L84" s="41">
        <f t="shared" si="241"/>
        <v>1</v>
      </c>
      <c r="M84" s="38">
        <f t="shared" ref="M84:O84" si="291">M96+M108</f>
        <v>0</v>
      </c>
      <c r="N84" s="38">
        <f t="shared" si="291"/>
        <v>1400</v>
      </c>
      <c r="O84" s="38">
        <f t="shared" si="291"/>
        <v>0</v>
      </c>
      <c r="P84" s="38">
        <f t="shared" si="255"/>
        <v>1400</v>
      </c>
      <c r="Q84" s="43">
        <f t="shared" si="256"/>
        <v>0</v>
      </c>
      <c r="R84" s="44">
        <f t="shared" si="242"/>
        <v>1</v>
      </c>
      <c r="S84" s="38">
        <f t="shared" ref="S84" si="292">S96+S108</f>
        <v>0</v>
      </c>
      <c r="T84" s="66"/>
      <c r="U84" s="12" t="s">
        <v>198</v>
      </c>
    </row>
    <row r="85" spans="1:21" ht="18.75" hidden="1" x14ac:dyDescent="0.25">
      <c r="A85" s="13" t="str">
        <f t="shared" si="237"/>
        <v>b</v>
      </c>
      <c r="B85" s="13" t="str">
        <f t="shared" si="238"/>
        <v>b</v>
      </c>
      <c r="C85" s="5" t="s">
        <v>2</v>
      </c>
      <c r="D85" s="4" t="s">
        <v>12</v>
      </c>
      <c r="E85" s="22">
        <f t="shared" ref="E85" si="293">E97+E109</f>
        <v>0</v>
      </c>
      <c r="F85" s="22"/>
      <c r="G85" s="22">
        <f t="shared" ref="G85" si="294">G97+G109</f>
        <v>0</v>
      </c>
      <c r="H85" s="22">
        <f t="shared" ref="H85:I85" si="295">H97+H109</f>
        <v>0</v>
      </c>
      <c r="I85" s="22">
        <f t="shared" si="295"/>
        <v>0</v>
      </c>
      <c r="J85" s="23">
        <f t="shared" si="239"/>
        <v>0</v>
      </c>
      <c r="K85" s="23">
        <f t="shared" si="240"/>
        <v>0</v>
      </c>
      <c r="L85" s="24" t="e">
        <f t="shared" si="241"/>
        <v>#DIV/0!</v>
      </c>
      <c r="M85" s="22">
        <f t="shared" ref="M85:O85" si="296">M97+M109</f>
        <v>0</v>
      </c>
      <c r="N85" s="22">
        <f t="shared" si="296"/>
        <v>0</v>
      </c>
      <c r="O85" s="22">
        <f t="shared" si="296"/>
        <v>0</v>
      </c>
      <c r="P85" s="22">
        <f t="shared" si="255"/>
        <v>0</v>
      </c>
      <c r="Q85" s="22">
        <f t="shared" si="256"/>
        <v>0</v>
      </c>
      <c r="R85" s="25" t="e">
        <f t="shared" si="242"/>
        <v>#DIV/0!</v>
      </c>
      <c r="S85" s="22">
        <f t="shared" ref="S85" si="297">S97+S109</f>
        <v>0</v>
      </c>
      <c r="T85" s="63"/>
      <c r="U85" s="12" t="s">
        <v>198</v>
      </c>
    </row>
    <row r="86" spans="1:21" ht="18.75" hidden="1" x14ac:dyDescent="0.25">
      <c r="A86" s="13" t="str">
        <f t="shared" si="237"/>
        <v>b</v>
      </c>
      <c r="B86" s="13" t="str">
        <f t="shared" si="238"/>
        <v>b</v>
      </c>
      <c r="C86" s="5" t="s">
        <v>2</v>
      </c>
      <c r="D86" s="4" t="s">
        <v>13</v>
      </c>
      <c r="E86" s="22">
        <f t="shared" ref="E86" si="298">E98+E110</f>
        <v>0</v>
      </c>
      <c r="F86" s="22"/>
      <c r="G86" s="22">
        <f t="shared" ref="G86" si="299">G98+G110</f>
        <v>0</v>
      </c>
      <c r="H86" s="22">
        <f t="shared" ref="H86:I86" si="300">H98+H110</f>
        <v>0</v>
      </c>
      <c r="I86" s="22">
        <f t="shared" si="300"/>
        <v>0</v>
      </c>
      <c r="J86" s="23">
        <f t="shared" si="239"/>
        <v>0</v>
      </c>
      <c r="K86" s="23">
        <f t="shared" si="240"/>
        <v>0</v>
      </c>
      <c r="L86" s="24" t="e">
        <f t="shared" si="241"/>
        <v>#DIV/0!</v>
      </c>
      <c r="M86" s="22">
        <f t="shared" ref="M86:O86" si="301">M98+M110</f>
        <v>0</v>
      </c>
      <c r="N86" s="22">
        <f t="shared" si="301"/>
        <v>0</v>
      </c>
      <c r="O86" s="22">
        <f t="shared" si="301"/>
        <v>0</v>
      </c>
      <c r="P86" s="22">
        <f t="shared" si="255"/>
        <v>0</v>
      </c>
      <c r="Q86" s="22">
        <f t="shared" si="256"/>
        <v>0</v>
      </c>
      <c r="R86" s="25" t="e">
        <f t="shared" si="242"/>
        <v>#DIV/0!</v>
      </c>
      <c r="S86" s="22">
        <f t="shared" ref="S86" si="302">S98+S110</f>
        <v>0</v>
      </c>
      <c r="T86" s="63"/>
      <c r="U86" s="12" t="s">
        <v>198</v>
      </c>
    </row>
    <row r="87" spans="1:21" ht="36" hidden="1" x14ac:dyDescent="0.25">
      <c r="A87" s="13" t="str">
        <f t="shared" si="237"/>
        <v>b</v>
      </c>
      <c r="B87" s="13" t="str">
        <f t="shared" si="238"/>
        <v>a</v>
      </c>
      <c r="C87" s="16" t="s">
        <v>106</v>
      </c>
      <c r="D87" s="17" t="s">
        <v>108</v>
      </c>
      <c r="E87" s="34">
        <f t="shared" ref="E87:I87" si="303">E88+E96+E97+E98</f>
        <v>0</v>
      </c>
      <c r="F87" s="34"/>
      <c r="G87" s="34">
        <f t="shared" si="303"/>
        <v>814900</v>
      </c>
      <c r="H87" s="34">
        <f t="shared" si="303"/>
        <v>541113</v>
      </c>
      <c r="I87" s="34">
        <f t="shared" si="303"/>
        <v>287900</v>
      </c>
      <c r="J87" s="34">
        <f t="shared" si="239"/>
        <v>829013</v>
      </c>
      <c r="K87" s="40">
        <f t="shared" si="240"/>
        <v>-14113</v>
      </c>
      <c r="L87" s="41">
        <f t="shared" si="241"/>
        <v>1.0173186894097435</v>
      </c>
      <c r="M87" s="37">
        <f t="shared" ref="M87:Q87" si="304">M88+M96+M97+M98</f>
        <v>1065000</v>
      </c>
      <c r="N87" s="37">
        <f t="shared" si="304"/>
        <v>1065000</v>
      </c>
      <c r="O87" s="34">
        <f t="shared" si="304"/>
        <v>284596</v>
      </c>
      <c r="P87" s="34">
        <f t="shared" si="304"/>
        <v>1113609</v>
      </c>
      <c r="Q87" s="40">
        <f t="shared" si="304"/>
        <v>-48609</v>
      </c>
      <c r="R87" s="42">
        <f t="shared" si="242"/>
        <v>1.0456422535211267</v>
      </c>
      <c r="S87" s="37">
        <f t="shared" ref="S87" si="305">S88+S96+S97+S98</f>
        <v>0</v>
      </c>
      <c r="T87" s="65"/>
      <c r="U87" s="12" t="s">
        <v>198</v>
      </c>
    </row>
    <row r="88" spans="1:21" ht="18.75" hidden="1" x14ac:dyDescent="0.25">
      <c r="A88" s="13" t="str">
        <f t="shared" si="237"/>
        <v>b</v>
      </c>
      <c r="B88" s="13" t="str">
        <f t="shared" si="238"/>
        <v>a</v>
      </c>
      <c r="C88" s="3" t="s">
        <v>2</v>
      </c>
      <c r="D88" s="4" t="s">
        <v>3</v>
      </c>
      <c r="E88" s="38">
        <f t="shared" ref="E88" si="306">E89+E90+E91+E92+E93+E94+E95</f>
        <v>0</v>
      </c>
      <c r="F88" s="38"/>
      <c r="G88" s="38">
        <f t="shared" ref="G88" si="307">G89+G90+G91+G92+G93+G94+G95</f>
        <v>813500</v>
      </c>
      <c r="H88" s="38">
        <f t="shared" ref="H88:I88" si="308">H89+H90+H91+H92+H93+H94+H95</f>
        <v>541113</v>
      </c>
      <c r="I88" s="38">
        <f t="shared" si="308"/>
        <v>286500</v>
      </c>
      <c r="J88" s="34">
        <f t="shared" si="239"/>
        <v>827613</v>
      </c>
      <c r="K88" s="40">
        <f t="shared" si="240"/>
        <v>-14113</v>
      </c>
      <c r="L88" s="41">
        <f t="shared" si="241"/>
        <v>1.0173484941610327</v>
      </c>
      <c r="M88" s="38">
        <f t="shared" ref="M88:Q88" si="309">M89+M90+M91+M92+M93+M94+M95</f>
        <v>1065000</v>
      </c>
      <c r="N88" s="38">
        <f t="shared" si="309"/>
        <v>1063600</v>
      </c>
      <c r="O88" s="38">
        <f t="shared" si="309"/>
        <v>284596</v>
      </c>
      <c r="P88" s="38">
        <f t="shared" si="309"/>
        <v>1112209</v>
      </c>
      <c r="Q88" s="43">
        <f t="shared" si="309"/>
        <v>-48609</v>
      </c>
      <c r="R88" s="44">
        <f t="shared" si="242"/>
        <v>1.045702331703648</v>
      </c>
      <c r="S88" s="38">
        <f t="shared" ref="S88" si="310">S89+S90+S91+S92+S93+S94+S95</f>
        <v>0</v>
      </c>
      <c r="T88" s="66"/>
      <c r="U88" s="12" t="s">
        <v>198</v>
      </c>
    </row>
    <row r="89" spans="1:21" ht="18.75" hidden="1" x14ac:dyDescent="0.25">
      <c r="A89" s="13" t="str">
        <f t="shared" si="237"/>
        <v>b</v>
      </c>
      <c r="B89" s="13" t="str">
        <f t="shared" si="238"/>
        <v>a</v>
      </c>
      <c r="C89" s="5" t="s">
        <v>2</v>
      </c>
      <c r="D89" s="6" t="s">
        <v>4</v>
      </c>
      <c r="E89" s="34"/>
      <c r="F89" s="34"/>
      <c r="G89" s="34">
        <v>490400</v>
      </c>
      <c r="H89" s="34">
        <v>327609</v>
      </c>
      <c r="I89" s="55">
        <v>180000</v>
      </c>
      <c r="J89" s="34">
        <f t="shared" si="239"/>
        <v>507609</v>
      </c>
      <c r="K89" s="40">
        <f t="shared" si="240"/>
        <v>-17209</v>
      </c>
      <c r="L89" s="41">
        <f t="shared" si="241"/>
        <v>1.0350917618270798</v>
      </c>
      <c r="M89" s="39">
        <v>645000</v>
      </c>
      <c r="N89" s="39">
        <v>639000</v>
      </c>
      <c r="O89" s="55">
        <v>180000</v>
      </c>
      <c r="P89" s="34">
        <f t="shared" ref="P89:P98" si="311">J89+O89</f>
        <v>687609</v>
      </c>
      <c r="Q89" s="55">
        <f t="shared" ref="Q89:Q98" si="312">N89-P89</f>
        <v>-48609</v>
      </c>
      <c r="R89" s="42">
        <f t="shared" si="242"/>
        <v>1.0760704225352113</v>
      </c>
      <c r="S89" s="28">
        <v>0</v>
      </c>
      <c r="T89" s="67"/>
      <c r="U89" s="12" t="s">
        <v>198</v>
      </c>
    </row>
    <row r="90" spans="1:21" ht="18.75" hidden="1" x14ac:dyDescent="0.25">
      <c r="A90" s="13" t="str">
        <f t="shared" si="237"/>
        <v>b</v>
      </c>
      <c r="B90" s="13" t="str">
        <f t="shared" si="238"/>
        <v>a</v>
      </c>
      <c r="C90" s="5" t="s">
        <v>2</v>
      </c>
      <c r="D90" s="6" t="s">
        <v>5</v>
      </c>
      <c r="E90" s="34"/>
      <c r="F90" s="34"/>
      <c r="G90" s="34">
        <v>307600</v>
      </c>
      <c r="H90" s="34">
        <v>202263</v>
      </c>
      <c r="I90" s="55">
        <v>103000</v>
      </c>
      <c r="J90" s="34">
        <f t="shared" si="239"/>
        <v>305263</v>
      </c>
      <c r="K90" s="40">
        <f t="shared" si="240"/>
        <v>2337</v>
      </c>
      <c r="L90" s="41">
        <f t="shared" si="241"/>
        <v>0.99240247074122234</v>
      </c>
      <c r="M90" s="39">
        <v>420000</v>
      </c>
      <c r="N90" s="39">
        <v>409100</v>
      </c>
      <c r="O90" s="55">
        <v>103837</v>
      </c>
      <c r="P90" s="34">
        <f t="shared" si="311"/>
        <v>409100</v>
      </c>
      <c r="Q90" s="40">
        <f t="shared" si="312"/>
        <v>0</v>
      </c>
      <c r="R90" s="42">
        <f t="shared" si="242"/>
        <v>1</v>
      </c>
      <c r="S90" s="28">
        <v>0</v>
      </c>
      <c r="T90" s="67"/>
      <c r="U90" s="12" t="s">
        <v>198</v>
      </c>
    </row>
    <row r="91" spans="1:21" ht="18.75" hidden="1" x14ac:dyDescent="0.25">
      <c r="A91" s="13" t="str">
        <f t="shared" si="237"/>
        <v>b</v>
      </c>
      <c r="B91" s="13" t="str">
        <f t="shared" si="238"/>
        <v>b</v>
      </c>
      <c r="C91" s="5" t="s">
        <v>2</v>
      </c>
      <c r="D91" s="6" t="s">
        <v>6</v>
      </c>
      <c r="E91" s="23"/>
      <c r="F91" s="23"/>
      <c r="G91" s="23">
        <v>0</v>
      </c>
      <c r="H91" s="23"/>
      <c r="I91" s="23"/>
      <c r="J91" s="23">
        <f t="shared" si="239"/>
        <v>0</v>
      </c>
      <c r="K91" s="23">
        <f t="shared" si="240"/>
        <v>0</v>
      </c>
      <c r="L91" s="24" t="e">
        <f t="shared" si="241"/>
        <v>#DIV/0!</v>
      </c>
      <c r="M91" s="28"/>
      <c r="N91" s="28"/>
      <c r="O91" s="23"/>
      <c r="P91" s="23">
        <f t="shared" si="311"/>
        <v>0</v>
      </c>
      <c r="Q91" s="23">
        <f t="shared" si="312"/>
        <v>0</v>
      </c>
      <c r="R91" s="26" t="e">
        <f t="shared" si="242"/>
        <v>#DIV/0!</v>
      </c>
      <c r="S91" s="28">
        <v>0</v>
      </c>
      <c r="T91" s="68"/>
      <c r="U91" s="12" t="s">
        <v>198</v>
      </c>
    </row>
    <row r="92" spans="1:21" ht="18.75" hidden="1" x14ac:dyDescent="0.25">
      <c r="A92" s="13" t="str">
        <f t="shared" si="237"/>
        <v>b</v>
      </c>
      <c r="B92" s="13" t="str">
        <f t="shared" si="238"/>
        <v>b</v>
      </c>
      <c r="C92" s="5" t="s">
        <v>2</v>
      </c>
      <c r="D92" s="7" t="s">
        <v>7</v>
      </c>
      <c r="E92" s="23"/>
      <c r="F92" s="23"/>
      <c r="G92" s="23">
        <v>0</v>
      </c>
      <c r="H92" s="23"/>
      <c r="I92" s="23"/>
      <c r="J92" s="23">
        <f t="shared" si="239"/>
        <v>0</v>
      </c>
      <c r="K92" s="23">
        <f t="shared" si="240"/>
        <v>0</v>
      </c>
      <c r="L92" s="24" t="e">
        <f t="shared" si="241"/>
        <v>#DIV/0!</v>
      </c>
      <c r="M92" s="28">
        <v>0</v>
      </c>
      <c r="N92" s="28">
        <v>0</v>
      </c>
      <c r="O92" s="23"/>
      <c r="P92" s="23">
        <f t="shared" si="311"/>
        <v>0</v>
      </c>
      <c r="Q92" s="23">
        <f t="shared" si="312"/>
        <v>0</v>
      </c>
      <c r="R92" s="26" t="e">
        <f t="shared" si="242"/>
        <v>#DIV/0!</v>
      </c>
      <c r="S92" s="28">
        <v>0</v>
      </c>
      <c r="T92" s="68"/>
      <c r="U92" s="12" t="s">
        <v>198</v>
      </c>
    </row>
    <row r="93" spans="1:21" ht="18.75" hidden="1" x14ac:dyDescent="0.25">
      <c r="A93" s="13" t="str">
        <f t="shared" si="237"/>
        <v>b</v>
      </c>
      <c r="B93" s="13" t="str">
        <f t="shared" si="238"/>
        <v>b</v>
      </c>
      <c r="C93" s="5" t="s">
        <v>2</v>
      </c>
      <c r="D93" s="7" t="s">
        <v>8</v>
      </c>
      <c r="E93" s="23"/>
      <c r="F93" s="23"/>
      <c r="G93" s="23">
        <v>0</v>
      </c>
      <c r="H93" s="23"/>
      <c r="I93" s="23"/>
      <c r="J93" s="23">
        <f t="shared" si="239"/>
        <v>0</v>
      </c>
      <c r="K93" s="23">
        <f t="shared" si="240"/>
        <v>0</v>
      </c>
      <c r="L93" s="24" t="e">
        <f t="shared" si="241"/>
        <v>#DIV/0!</v>
      </c>
      <c r="M93" s="28">
        <v>0</v>
      </c>
      <c r="N93" s="28">
        <v>0</v>
      </c>
      <c r="O93" s="23"/>
      <c r="P93" s="23">
        <f t="shared" si="311"/>
        <v>0</v>
      </c>
      <c r="Q93" s="23">
        <f t="shared" si="312"/>
        <v>0</v>
      </c>
      <c r="R93" s="26" t="e">
        <f t="shared" si="242"/>
        <v>#DIV/0!</v>
      </c>
      <c r="S93" s="28">
        <v>0</v>
      </c>
      <c r="T93" s="68"/>
      <c r="U93" s="12" t="s">
        <v>198</v>
      </c>
    </row>
    <row r="94" spans="1:21" ht="18.75" hidden="1" x14ac:dyDescent="0.25">
      <c r="A94" s="13" t="str">
        <f t="shared" si="237"/>
        <v>b</v>
      </c>
      <c r="B94" s="13" t="str">
        <f t="shared" si="238"/>
        <v>a</v>
      </c>
      <c r="C94" s="5" t="s">
        <v>2</v>
      </c>
      <c r="D94" s="7" t="s">
        <v>9</v>
      </c>
      <c r="E94" s="34"/>
      <c r="F94" s="34"/>
      <c r="G94" s="34">
        <v>15000</v>
      </c>
      <c r="H94" s="34">
        <v>11058</v>
      </c>
      <c r="I94" s="34">
        <v>3500</v>
      </c>
      <c r="J94" s="34">
        <f t="shared" si="239"/>
        <v>14558</v>
      </c>
      <c r="K94" s="40">
        <f t="shared" si="240"/>
        <v>442</v>
      </c>
      <c r="L94" s="41">
        <f t="shared" si="241"/>
        <v>0.97053333333333336</v>
      </c>
      <c r="M94" s="39">
        <v>0</v>
      </c>
      <c r="N94" s="39">
        <v>15000</v>
      </c>
      <c r="O94" s="34">
        <f>500-58</f>
        <v>442</v>
      </c>
      <c r="P94" s="34">
        <f t="shared" si="311"/>
        <v>15000</v>
      </c>
      <c r="Q94" s="40">
        <f t="shared" si="312"/>
        <v>0</v>
      </c>
      <c r="R94" s="42">
        <f t="shared" si="242"/>
        <v>1</v>
      </c>
      <c r="S94" s="28">
        <v>0</v>
      </c>
      <c r="T94" s="67"/>
      <c r="U94" s="12" t="s">
        <v>198</v>
      </c>
    </row>
    <row r="95" spans="1:21" ht="18.75" hidden="1" x14ac:dyDescent="0.25">
      <c r="A95" s="13" t="str">
        <f t="shared" si="237"/>
        <v>b</v>
      </c>
      <c r="B95" s="13" t="str">
        <f t="shared" si="238"/>
        <v>a</v>
      </c>
      <c r="C95" s="5" t="s">
        <v>2</v>
      </c>
      <c r="D95" s="7" t="s">
        <v>10</v>
      </c>
      <c r="E95" s="34"/>
      <c r="F95" s="34"/>
      <c r="G95" s="34">
        <v>500</v>
      </c>
      <c r="H95" s="34">
        <v>183</v>
      </c>
      <c r="I95" s="34"/>
      <c r="J95" s="34">
        <f t="shared" si="239"/>
        <v>183</v>
      </c>
      <c r="K95" s="40">
        <f t="shared" si="240"/>
        <v>317</v>
      </c>
      <c r="L95" s="41">
        <f t="shared" si="241"/>
        <v>0.36599999999999999</v>
      </c>
      <c r="M95" s="39">
        <v>0</v>
      </c>
      <c r="N95" s="39">
        <v>500</v>
      </c>
      <c r="O95" s="34">
        <v>317</v>
      </c>
      <c r="P95" s="34">
        <f t="shared" si="311"/>
        <v>500</v>
      </c>
      <c r="Q95" s="40">
        <f t="shared" si="312"/>
        <v>0</v>
      </c>
      <c r="R95" s="42">
        <f t="shared" si="242"/>
        <v>1</v>
      </c>
      <c r="S95" s="28">
        <v>0</v>
      </c>
      <c r="T95" s="67"/>
      <c r="U95" s="12" t="s">
        <v>198</v>
      </c>
    </row>
    <row r="96" spans="1:21" ht="18.75" hidden="1" x14ac:dyDescent="0.25">
      <c r="A96" s="13" t="str">
        <f t="shared" si="237"/>
        <v>b</v>
      </c>
      <c r="B96" s="13" t="str">
        <f t="shared" si="238"/>
        <v>a</v>
      </c>
      <c r="C96" s="5" t="s">
        <v>2</v>
      </c>
      <c r="D96" s="4" t="s">
        <v>11</v>
      </c>
      <c r="E96" s="38"/>
      <c r="F96" s="38"/>
      <c r="G96" s="38">
        <v>1400</v>
      </c>
      <c r="H96" s="38"/>
      <c r="I96" s="38">
        <v>1400</v>
      </c>
      <c r="J96" s="34">
        <f t="shared" si="239"/>
        <v>1400</v>
      </c>
      <c r="K96" s="40">
        <f t="shared" si="240"/>
        <v>0</v>
      </c>
      <c r="L96" s="41">
        <f t="shared" si="241"/>
        <v>1</v>
      </c>
      <c r="M96" s="38">
        <v>0</v>
      </c>
      <c r="N96" s="38">
        <v>1400</v>
      </c>
      <c r="O96" s="38"/>
      <c r="P96" s="38">
        <f t="shared" si="311"/>
        <v>1400</v>
      </c>
      <c r="Q96" s="43">
        <f t="shared" si="312"/>
        <v>0</v>
      </c>
      <c r="R96" s="44">
        <f t="shared" si="242"/>
        <v>1</v>
      </c>
      <c r="S96" s="28">
        <v>0</v>
      </c>
      <c r="T96" s="66"/>
      <c r="U96" s="12" t="s">
        <v>198</v>
      </c>
    </row>
    <row r="97" spans="1:21" ht="18.75" hidden="1" x14ac:dyDescent="0.25">
      <c r="A97" s="13" t="str">
        <f t="shared" si="237"/>
        <v>b</v>
      </c>
      <c r="B97" s="13" t="str">
        <f t="shared" si="238"/>
        <v>b</v>
      </c>
      <c r="C97" s="5" t="s">
        <v>2</v>
      </c>
      <c r="D97" s="4" t="s">
        <v>12</v>
      </c>
      <c r="E97" s="22"/>
      <c r="F97" s="22"/>
      <c r="G97" s="22">
        <v>0</v>
      </c>
      <c r="H97" s="22"/>
      <c r="I97" s="22"/>
      <c r="J97" s="23">
        <f t="shared" si="239"/>
        <v>0</v>
      </c>
      <c r="K97" s="23">
        <f t="shared" si="240"/>
        <v>0</v>
      </c>
      <c r="L97" s="24" t="e">
        <f t="shared" si="241"/>
        <v>#DIV/0!</v>
      </c>
      <c r="M97" s="22">
        <v>0</v>
      </c>
      <c r="N97" s="22">
        <v>0</v>
      </c>
      <c r="O97" s="22"/>
      <c r="P97" s="22">
        <f t="shared" si="311"/>
        <v>0</v>
      </c>
      <c r="Q97" s="22">
        <f t="shared" si="312"/>
        <v>0</v>
      </c>
      <c r="R97" s="25" t="e">
        <f t="shared" si="242"/>
        <v>#DIV/0!</v>
      </c>
      <c r="S97" s="28">
        <v>0</v>
      </c>
      <c r="T97" s="63"/>
      <c r="U97" s="12" t="s">
        <v>198</v>
      </c>
    </row>
    <row r="98" spans="1:21" ht="18.75" hidden="1" x14ac:dyDescent="0.25">
      <c r="A98" s="13" t="str">
        <f t="shared" si="237"/>
        <v>b</v>
      </c>
      <c r="B98" s="13" t="str">
        <f t="shared" si="238"/>
        <v>b</v>
      </c>
      <c r="C98" s="5" t="s">
        <v>2</v>
      </c>
      <c r="D98" s="4" t="s">
        <v>13</v>
      </c>
      <c r="E98" s="22"/>
      <c r="F98" s="22"/>
      <c r="G98" s="22">
        <v>0</v>
      </c>
      <c r="H98" s="22"/>
      <c r="I98" s="22"/>
      <c r="J98" s="23">
        <f t="shared" si="239"/>
        <v>0</v>
      </c>
      <c r="K98" s="23">
        <f t="shared" si="240"/>
        <v>0</v>
      </c>
      <c r="L98" s="24" t="e">
        <f t="shared" si="241"/>
        <v>#DIV/0!</v>
      </c>
      <c r="M98" s="22">
        <v>0</v>
      </c>
      <c r="N98" s="22">
        <v>0</v>
      </c>
      <c r="O98" s="22"/>
      <c r="P98" s="22">
        <f t="shared" si="311"/>
        <v>0</v>
      </c>
      <c r="Q98" s="22">
        <f t="shared" si="312"/>
        <v>0</v>
      </c>
      <c r="R98" s="25" t="e">
        <f t="shared" si="242"/>
        <v>#DIV/0!</v>
      </c>
      <c r="S98" s="22">
        <v>0</v>
      </c>
      <c r="T98" s="63"/>
      <c r="U98" s="12" t="s">
        <v>198</v>
      </c>
    </row>
    <row r="99" spans="1:21" ht="36" hidden="1" x14ac:dyDescent="0.25">
      <c r="A99" s="13" t="str">
        <f t="shared" si="237"/>
        <v>b</v>
      </c>
      <c r="B99" s="13" t="str">
        <f t="shared" si="238"/>
        <v>a</v>
      </c>
      <c r="C99" s="16" t="s">
        <v>107</v>
      </c>
      <c r="D99" s="17" t="s">
        <v>17</v>
      </c>
      <c r="E99" s="34">
        <f t="shared" ref="E99:G99" si="313">E100+E108+E109+E110</f>
        <v>0</v>
      </c>
      <c r="F99" s="34"/>
      <c r="G99" s="34">
        <f t="shared" si="313"/>
        <v>76000</v>
      </c>
      <c r="H99" s="34">
        <f t="shared" ref="H99:I99" si="314">H100+H108+H109+H110</f>
        <v>0</v>
      </c>
      <c r="I99" s="34">
        <f t="shared" si="314"/>
        <v>21000</v>
      </c>
      <c r="J99" s="34">
        <f t="shared" si="239"/>
        <v>21000</v>
      </c>
      <c r="K99" s="40">
        <f t="shared" si="240"/>
        <v>55000</v>
      </c>
      <c r="L99" s="41">
        <f t="shared" si="241"/>
        <v>0.27631578947368424</v>
      </c>
      <c r="M99" s="37">
        <f t="shared" ref="M99:N99" si="315">M100+M108+M109+M110</f>
        <v>150000</v>
      </c>
      <c r="N99" s="37">
        <f t="shared" si="315"/>
        <v>150000</v>
      </c>
      <c r="O99" s="34">
        <f t="shared" ref="O99" si="316">O100+O108+O109+O110</f>
        <v>129000</v>
      </c>
      <c r="P99" s="34">
        <f t="shared" ref="P99" si="317">P100+P108+P109+P110</f>
        <v>150000</v>
      </c>
      <c r="Q99" s="40">
        <f t="shared" ref="Q99" si="318">Q100+Q108+Q109+Q110</f>
        <v>0</v>
      </c>
      <c r="R99" s="42">
        <f t="shared" si="242"/>
        <v>1</v>
      </c>
      <c r="S99" s="37">
        <f t="shared" ref="S99" si="319">S100+S108+S109+S110</f>
        <v>0</v>
      </c>
      <c r="T99" s="65"/>
      <c r="U99" s="12" t="s">
        <v>198</v>
      </c>
    </row>
    <row r="100" spans="1:21" ht="18.75" hidden="1" x14ac:dyDescent="0.25">
      <c r="A100" s="13" t="str">
        <f t="shared" si="237"/>
        <v>b</v>
      </c>
      <c r="B100" s="13" t="str">
        <f t="shared" si="238"/>
        <v>a</v>
      </c>
      <c r="C100" s="3" t="s">
        <v>2</v>
      </c>
      <c r="D100" s="4" t="s">
        <v>3</v>
      </c>
      <c r="E100" s="38">
        <f t="shared" ref="E100:I100" si="320">E101+E102+E103+E104+E105+E106+E107</f>
        <v>0</v>
      </c>
      <c r="F100" s="38"/>
      <c r="G100" s="38">
        <f t="shared" si="320"/>
        <v>76000</v>
      </c>
      <c r="H100" s="38">
        <f t="shared" si="320"/>
        <v>0</v>
      </c>
      <c r="I100" s="38">
        <f t="shared" si="320"/>
        <v>21000</v>
      </c>
      <c r="J100" s="34">
        <f t="shared" si="239"/>
        <v>21000</v>
      </c>
      <c r="K100" s="40">
        <f t="shared" si="240"/>
        <v>55000</v>
      </c>
      <c r="L100" s="41">
        <f t="shared" si="241"/>
        <v>0.27631578947368424</v>
      </c>
      <c r="M100" s="38">
        <f t="shared" ref="M100:N100" si="321">M101+M102+M103+M104+M105+M106+M107</f>
        <v>150000</v>
      </c>
      <c r="N100" s="38">
        <f t="shared" si="321"/>
        <v>150000</v>
      </c>
      <c r="O100" s="38">
        <f t="shared" ref="O100:Q100" si="322">O101+O102+O103+O104+O105+O106+O107</f>
        <v>129000</v>
      </c>
      <c r="P100" s="38">
        <f t="shared" si="322"/>
        <v>150000</v>
      </c>
      <c r="Q100" s="43">
        <f t="shared" si="322"/>
        <v>0</v>
      </c>
      <c r="R100" s="44">
        <f t="shared" si="242"/>
        <v>1</v>
      </c>
      <c r="S100" s="38">
        <f t="shared" ref="S100" si="323">S101+S102+S103+S104+S105+S106+S107</f>
        <v>0</v>
      </c>
      <c r="T100" s="66"/>
      <c r="U100" s="12" t="s">
        <v>198</v>
      </c>
    </row>
    <row r="101" spans="1:21" ht="18.75" hidden="1" x14ac:dyDescent="0.25">
      <c r="A101" s="13" t="str">
        <f t="shared" si="237"/>
        <v>b</v>
      </c>
      <c r="B101" s="13" t="str">
        <f t="shared" si="238"/>
        <v>b</v>
      </c>
      <c r="C101" s="5" t="s">
        <v>2</v>
      </c>
      <c r="D101" s="6" t="s">
        <v>4</v>
      </c>
      <c r="E101" s="23"/>
      <c r="F101" s="23"/>
      <c r="G101" s="23">
        <v>0</v>
      </c>
      <c r="H101" s="23"/>
      <c r="I101" s="23"/>
      <c r="J101" s="23">
        <f t="shared" si="239"/>
        <v>0</v>
      </c>
      <c r="K101" s="23">
        <f t="shared" si="240"/>
        <v>0</v>
      </c>
      <c r="L101" s="24" t="e">
        <f t="shared" si="241"/>
        <v>#DIV/0!</v>
      </c>
      <c r="M101" s="28">
        <v>0</v>
      </c>
      <c r="N101" s="28">
        <v>0</v>
      </c>
      <c r="O101" s="23"/>
      <c r="P101" s="23">
        <f t="shared" ref="P101:P110" si="324">J101+O101</f>
        <v>0</v>
      </c>
      <c r="Q101" s="23">
        <f t="shared" ref="Q101:Q110" si="325">N101-P101</f>
        <v>0</v>
      </c>
      <c r="R101" s="26" t="e">
        <f t="shared" si="242"/>
        <v>#DIV/0!</v>
      </c>
      <c r="S101" s="28">
        <v>0</v>
      </c>
      <c r="T101" s="68"/>
      <c r="U101" s="12" t="s">
        <v>198</v>
      </c>
    </row>
    <row r="102" spans="1:21" ht="18.75" hidden="1" x14ac:dyDescent="0.25">
      <c r="A102" s="13" t="str">
        <f t="shared" si="237"/>
        <v>b</v>
      </c>
      <c r="B102" s="13" t="str">
        <f t="shared" si="238"/>
        <v>a</v>
      </c>
      <c r="C102" s="5" t="s">
        <v>2</v>
      </c>
      <c r="D102" s="6" t="s">
        <v>5</v>
      </c>
      <c r="E102" s="34"/>
      <c r="F102" s="34"/>
      <c r="G102" s="34">
        <v>70000</v>
      </c>
      <c r="H102" s="34"/>
      <c r="I102" s="34">
        <v>15000</v>
      </c>
      <c r="J102" s="34">
        <f t="shared" si="239"/>
        <v>15000</v>
      </c>
      <c r="K102" s="40">
        <f t="shared" si="240"/>
        <v>55000</v>
      </c>
      <c r="L102" s="41">
        <f t="shared" si="241"/>
        <v>0.21428571428571427</v>
      </c>
      <c r="M102" s="39">
        <v>143000</v>
      </c>
      <c r="N102" s="39">
        <v>143000</v>
      </c>
      <c r="O102" s="34">
        <v>128000</v>
      </c>
      <c r="P102" s="34">
        <f t="shared" si="324"/>
        <v>143000</v>
      </c>
      <c r="Q102" s="40">
        <f t="shared" si="325"/>
        <v>0</v>
      </c>
      <c r="R102" s="42">
        <f t="shared" si="242"/>
        <v>1</v>
      </c>
      <c r="S102" s="28">
        <v>0</v>
      </c>
      <c r="T102" s="67"/>
      <c r="U102" s="12" t="s">
        <v>198</v>
      </c>
    </row>
    <row r="103" spans="1:21" ht="18.75" hidden="1" x14ac:dyDescent="0.25">
      <c r="A103" s="13" t="str">
        <f t="shared" si="237"/>
        <v>b</v>
      </c>
      <c r="B103" s="13" t="str">
        <f t="shared" si="238"/>
        <v>b</v>
      </c>
      <c r="C103" s="5" t="s">
        <v>2</v>
      </c>
      <c r="D103" s="6" t="s">
        <v>6</v>
      </c>
      <c r="E103" s="23"/>
      <c r="F103" s="23"/>
      <c r="G103" s="23"/>
      <c r="H103" s="23"/>
      <c r="I103" s="23"/>
      <c r="J103" s="23">
        <f t="shared" si="239"/>
        <v>0</v>
      </c>
      <c r="K103" s="23">
        <f t="shared" si="240"/>
        <v>0</v>
      </c>
      <c r="L103" s="24" t="e">
        <f t="shared" si="241"/>
        <v>#DIV/0!</v>
      </c>
      <c r="M103" s="28"/>
      <c r="N103" s="28"/>
      <c r="O103" s="23"/>
      <c r="P103" s="23">
        <f t="shared" si="324"/>
        <v>0</v>
      </c>
      <c r="Q103" s="23">
        <f t="shared" si="325"/>
        <v>0</v>
      </c>
      <c r="R103" s="26" t="e">
        <f t="shared" si="242"/>
        <v>#DIV/0!</v>
      </c>
      <c r="S103" s="28">
        <v>0</v>
      </c>
      <c r="T103" s="68"/>
      <c r="U103" s="12" t="s">
        <v>198</v>
      </c>
    </row>
    <row r="104" spans="1:21" ht="18.75" hidden="1" x14ac:dyDescent="0.25">
      <c r="A104" s="13" t="str">
        <f t="shared" si="237"/>
        <v>b</v>
      </c>
      <c r="B104" s="13" t="str">
        <f t="shared" si="238"/>
        <v>b</v>
      </c>
      <c r="C104" s="5" t="s">
        <v>2</v>
      </c>
      <c r="D104" s="7" t="s">
        <v>7</v>
      </c>
      <c r="E104" s="23"/>
      <c r="F104" s="23"/>
      <c r="G104" s="23">
        <v>0</v>
      </c>
      <c r="H104" s="23"/>
      <c r="I104" s="23"/>
      <c r="J104" s="23">
        <f t="shared" si="239"/>
        <v>0</v>
      </c>
      <c r="K104" s="23">
        <f t="shared" si="240"/>
        <v>0</v>
      </c>
      <c r="L104" s="24" t="e">
        <f t="shared" si="241"/>
        <v>#DIV/0!</v>
      </c>
      <c r="M104" s="28"/>
      <c r="N104" s="28"/>
      <c r="O104" s="23"/>
      <c r="P104" s="23">
        <f t="shared" si="324"/>
        <v>0</v>
      </c>
      <c r="Q104" s="23">
        <f t="shared" si="325"/>
        <v>0</v>
      </c>
      <c r="R104" s="26" t="e">
        <f t="shared" si="242"/>
        <v>#DIV/0!</v>
      </c>
      <c r="S104" s="28">
        <v>0</v>
      </c>
      <c r="T104" s="68"/>
      <c r="U104" s="12" t="s">
        <v>198</v>
      </c>
    </row>
    <row r="105" spans="1:21" ht="18.75" hidden="1" x14ac:dyDescent="0.25">
      <c r="A105" s="13" t="str">
        <f t="shared" si="237"/>
        <v>b</v>
      </c>
      <c r="B105" s="13" t="str">
        <f t="shared" si="238"/>
        <v>b</v>
      </c>
      <c r="C105" s="5" t="s">
        <v>2</v>
      </c>
      <c r="D105" s="7" t="s">
        <v>8</v>
      </c>
      <c r="E105" s="23"/>
      <c r="F105" s="23"/>
      <c r="G105" s="23">
        <v>0</v>
      </c>
      <c r="H105" s="23"/>
      <c r="I105" s="23"/>
      <c r="J105" s="23">
        <f t="shared" si="239"/>
        <v>0</v>
      </c>
      <c r="K105" s="23">
        <f t="shared" si="240"/>
        <v>0</v>
      </c>
      <c r="L105" s="24" t="e">
        <f t="shared" si="241"/>
        <v>#DIV/0!</v>
      </c>
      <c r="M105" s="28"/>
      <c r="N105" s="28"/>
      <c r="O105" s="23"/>
      <c r="P105" s="23">
        <f t="shared" si="324"/>
        <v>0</v>
      </c>
      <c r="Q105" s="23">
        <f t="shared" si="325"/>
        <v>0</v>
      </c>
      <c r="R105" s="26" t="e">
        <f t="shared" si="242"/>
        <v>#DIV/0!</v>
      </c>
      <c r="S105" s="28">
        <v>0</v>
      </c>
      <c r="T105" s="68"/>
      <c r="U105" s="12" t="s">
        <v>198</v>
      </c>
    </row>
    <row r="106" spans="1:21" ht="18.75" hidden="1" x14ac:dyDescent="0.25">
      <c r="A106" s="13" t="str">
        <f t="shared" si="237"/>
        <v>b</v>
      </c>
      <c r="B106" s="13" t="str">
        <f t="shared" si="238"/>
        <v>b</v>
      </c>
      <c r="C106" s="5" t="s">
        <v>2</v>
      </c>
      <c r="D106" s="7" t="s">
        <v>9</v>
      </c>
      <c r="E106" s="23"/>
      <c r="F106" s="23"/>
      <c r="G106" s="23">
        <v>0</v>
      </c>
      <c r="H106" s="23"/>
      <c r="I106" s="23"/>
      <c r="J106" s="23">
        <f t="shared" si="239"/>
        <v>0</v>
      </c>
      <c r="K106" s="23">
        <f t="shared" si="240"/>
        <v>0</v>
      </c>
      <c r="L106" s="24" t="e">
        <f t="shared" si="241"/>
        <v>#DIV/0!</v>
      </c>
      <c r="M106" s="28"/>
      <c r="N106" s="28"/>
      <c r="O106" s="23"/>
      <c r="P106" s="23">
        <f t="shared" si="324"/>
        <v>0</v>
      </c>
      <c r="Q106" s="23">
        <f t="shared" si="325"/>
        <v>0</v>
      </c>
      <c r="R106" s="26" t="e">
        <f t="shared" si="242"/>
        <v>#DIV/0!</v>
      </c>
      <c r="S106" s="28">
        <v>0</v>
      </c>
      <c r="T106" s="68"/>
      <c r="U106" s="12" t="s">
        <v>198</v>
      </c>
    </row>
    <row r="107" spans="1:21" ht="18.75" hidden="1" x14ac:dyDescent="0.25">
      <c r="A107" s="13" t="str">
        <f t="shared" si="237"/>
        <v>b</v>
      </c>
      <c r="B107" s="13" t="str">
        <f t="shared" si="238"/>
        <v>a</v>
      </c>
      <c r="C107" s="5" t="s">
        <v>2</v>
      </c>
      <c r="D107" s="7" t="s">
        <v>10</v>
      </c>
      <c r="E107" s="34"/>
      <c r="F107" s="34"/>
      <c r="G107" s="34">
        <v>6000</v>
      </c>
      <c r="H107" s="34"/>
      <c r="I107" s="34">
        <v>6000</v>
      </c>
      <c r="J107" s="34">
        <f t="shared" si="239"/>
        <v>6000</v>
      </c>
      <c r="K107" s="40">
        <f t="shared" si="240"/>
        <v>0</v>
      </c>
      <c r="L107" s="41">
        <f t="shared" si="241"/>
        <v>1</v>
      </c>
      <c r="M107" s="39">
        <v>7000</v>
      </c>
      <c r="N107" s="39">
        <v>7000</v>
      </c>
      <c r="O107" s="34">
        <v>1000</v>
      </c>
      <c r="P107" s="34">
        <f t="shared" si="324"/>
        <v>7000</v>
      </c>
      <c r="Q107" s="40">
        <f t="shared" si="325"/>
        <v>0</v>
      </c>
      <c r="R107" s="42">
        <f t="shared" si="242"/>
        <v>1</v>
      </c>
      <c r="S107" s="28">
        <v>0</v>
      </c>
      <c r="T107" s="67"/>
      <c r="U107" s="12" t="s">
        <v>198</v>
      </c>
    </row>
    <row r="108" spans="1:21" ht="18.75" hidden="1" x14ac:dyDescent="0.25">
      <c r="A108" s="13" t="str">
        <f t="shared" si="237"/>
        <v>b</v>
      </c>
      <c r="B108" s="13" t="str">
        <f t="shared" si="238"/>
        <v>b</v>
      </c>
      <c r="C108" s="5" t="s">
        <v>2</v>
      </c>
      <c r="D108" s="4" t="s">
        <v>11</v>
      </c>
      <c r="E108" s="22"/>
      <c r="F108" s="22"/>
      <c r="G108" s="22">
        <v>0</v>
      </c>
      <c r="H108" s="22"/>
      <c r="I108" s="22"/>
      <c r="J108" s="23">
        <f t="shared" si="239"/>
        <v>0</v>
      </c>
      <c r="K108" s="23">
        <f t="shared" si="240"/>
        <v>0</v>
      </c>
      <c r="L108" s="24" t="e">
        <f t="shared" si="241"/>
        <v>#DIV/0!</v>
      </c>
      <c r="M108" s="22">
        <v>0</v>
      </c>
      <c r="N108" s="22">
        <v>0</v>
      </c>
      <c r="O108" s="22"/>
      <c r="P108" s="22">
        <f t="shared" si="324"/>
        <v>0</v>
      </c>
      <c r="Q108" s="22">
        <f t="shared" si="325"/>
        <v>0</v>
      </c>
      <c r="R108" s="25" t="e">
        <f t="shared" si="242"/>
        <v>#DIV/0!</v>
      </c>
      <c r="S108" s="22">
        <v>0</v>
      </c>
      <c r="T108" s="63"/>
      <c r="U108" s="12" t="s">
        <v>198</v>
      </c>
    </row>
    <row r="109" spans="1:21" ht="18.75" hidden="1" x14ac:dyDescent="0.25">
      <c r="A109" s="13" t="str">
        <f t="shared" si="237"/>
        <v>b</v>
      </c>
      <c r="B109" s="13" t="str">
        <f t="shared" si="238"/>
        <v>b</v>
      </c>
      <c r="C109" s="5" t="s">
        <v>2</v>
      </c>
      <c r="D109" s="4" t="s">
        <v>12</v>
      </c>
      <c r="E109" s="22"/>
      <c r="F109" s="22"/>
      <c r="G109" s="22">
        <v>0</v>
      </c>
      <c r="H109" s="22"/>
      <c r="I109" s="22"/>
      <c r="J109" s="23">
        <f t="shared" si="239"/>
        <v>0</v>
      </c>
      <c r="K109" s="23">
        <f t="shared" si="240"/>
        <v>0</v>
      </c>
      <c r="L109" s="24" t="e">
        <f t="shared" si="241"/>
        <v>#DIV/0!</v>
      </c>
      <c r="M109" s="22">
        <v>0</v>
      </c>
      <c r="N109" s="22">
        <v>0</v>
      </c>
      <c r="O109" s="22"/>
      <c r="P109" s="22">
        <f t="shared" si="324"/>
        <v>0</v>
      </c>
      <c r="Q109" s="22">
        <f t="shared" si="325"/>
        <v>0</v>
      </c>
      <c r="R109" s="25" t="e">
        <f t="shared" si="242"/>
        <v>#DIV/0!</v>
      </c>
      <c r="S109" s="22">
        <v>0</v>
      </c>
      <c r="T109" s="63"/>
      <c r="U109" s="12" t="s">
        <v>198</v>
      </c>
    </row>
    <row r="110" spans="1:21" ht="18.75" hidden="1" x14ac:dyDescent="0.25">
      <c r="A110" s="13" t="str">
        <f t="shared" si="237"/>
        <v>b</v>
      </c>
      <c r="B110" s="13" t="str">
        <f t="shared" si="238"/>
        <v>b</v>
      </c>
      <c r="C110" s="5" t="s">
        <v>2</v>
      </c>
      <c r="D110" s="4" t="s">
        <v>13</v>
      </c>
      <c r="E110" s="22"/>
      <c r="F110" s="22"/>
      <c r="G110" s="22">
        <v>0</v>
      </c>
      <c r="H110" s="22"/>
      <c r="I110" s="22"/>
      <c r="J110" s="23">
        <f t="shared" si="239"/>
        <v>0</v>
      </c>
      <c r="K110" s="23">
        <f t="shared" si="240"/>
        <v>0</v>
      </c>
      <c r="L110" s="24" t="e">
        <f t="shared" si="241"/>
        <v>#DIV/0!</v>
      </c>
      <c r="M110" s="22">
        <v>0</v>
      </c>
      <c r="N110" s="22">
        <v>0</v>
      </c>
      <c r="O110" s="22"/>
      <c r="P110" s="22">
        <f t="shared" si="324"/>
        <v>0</v>
      </c>
      <c r="Q110" s="22">
        <f t="shared" si="325"/>
        <v>0</v>
      </c>
      <c r="R110" s="25" t="e">
        <f t="shared" si="242"/>
        <v>#DIV/0!</v>
      </c>
      <c r="S110" s="22">
        <v>0</v>
      </c>
      <c r="T110" s="63"/>
      <c r="U110" s="12" t="s">
        <v>198</v>
      </c>
    </row>
    <row r="111" spans="1:21" ht="54" x14ac:dyDescent="0.25">
      <c r="A111" s="13" t="str">
        <f t="shared" si="237"/>
        <v>a</v>
      </c>
      <c r="B111" s="13" t="str">
        <f t="shared" si="238"/>
        <v>a</v>
      </c>
      <c r="C111" s="16" t="s">
        <v>109</v>
      </c>
      <c r="D111" s="17" t="s">
        <v>18</v>
      </c>
      <c r="E111" s="34">
        <f t="shared" ref="E111:G111" si="326">E112+E120+E121+E122</f>
        <v>56151</v>
      </c>
      <c r="F111" s="34">
        <f t="shared" ref="F111" si="327">F112+F120+F121+F122</f>
        <v>8321</v>
      </c>
      <c r="G111" s="34">
        <f t="shared" si="326"/>
        <v>8306000</v>
      </c>
      <c r="H111" s="34">
        <f t="shared" ref="H111:I111" si="328">H112+H120+H121+H122</f>
        <v>4607975</v>
      </c>
      <c r="I111" s="34">
        <f t="shared" si="328"/>
        <v>2541110</v>
      </c>
      <c r="J111" s="34">
        <f t="shared" si="239"/>
        <v>7149085</v>
      </c>
      <c r="K111" s="40">
        <f t="shared" si="240"/>
        <v>1156915</v>
      </c>
      <c r="L111" s="41">
        <f t="shared" si="241"/>
        <v>0.86071333975439446</v>
      </c>
      <c r="M111" s="37">
        <f t="shared" ref="M111:N111" si="329">M112+M120+M121+M122</f>
        <v>11258000</v>
      </c>
      <c r="N111" s="37">
        <f t="shared" si="329"/>
        <v>11258000</v>
      </c>
      <c r="O111" s="34">
        <f t="shared" ref="O111" si="330">O112+O120+O121+O122</f>
        <v>2987623</v>
      </c>
      <c r="P111" s="34">
        <f t="shared" ref="P111" si="331">P112+P120+P121+P122</f>
        <v>10136708</v>
      </c>
      <c r="Q111" s="40">
        <f t="shared" ref="Q111" si="332">Q112+Q120+Q121+Q122</f>
        <v>1121292</v>
      </c>
      <c r="R111" s="42">
        <f t="shared" si="242"/>
        <v>0.90040042636347484</v>
      </c>
      <c r="S111" s="37">
        <f t="shared" ref="S111" si="333">S112+S120+S121+S122</f>
        <v>1000000</v>
      </c>
      <c r="T111" s="65"/>
      <c r="U111" s="12" t="s">
        <v>90</v>
      </c>
    </row>
    <row r="112" spans="1:21" ht="18.75" x14ac:dyDescent="0.25">
      <c r="A112" s="13" t="str">
        <f t="shared" si="237"/>
        <v>a</v>
      </c>
      <c r="B112" s="13" t="str">
        <f t="shared" si="238"/>
        <v>a</v>
      </c>
      <c r="C112" s="3" t="s">
        <v>2</v>
      </c>
      <c r="D112" s="4" t="s">
        <v>3</v>
      </c>
      <c r="E112" s="38">
        <f t="shared" ref="E112:I112" si="334">E113+E114+E115+E116+E117+E118+E119</f>
        <v>56151</v>
      </c>
      <c r="F112" s="38">
        <f t="shared" ref="F112" si="335">F113+F114+F115+F116+F117+F118+F119</f>
        <v>4256</v>
      </c>
      <c r="G112" s="38">
        <f t="shared" si="334"/>
        <v>8056000</v>
      </c>
      <c r="H112" s="38">
        <f t="shared" si="334"/>
        <v>4546114</v>
      </c>
      <c r="I112" s="38">
        <f t="shared" si="334"/>
        <v>2437110</v>
      </c>
      <c r="J112" s="34">
        <f t="shared" si="239"/>
        <v>6983224</v>
      </c>
      <c r="K112" s="40">
        <f t="shared" si="240"/>
        <v>1072776</v>
      </c>
      <c r="L112" s="41">
        <f t="shared" si="241"/>
        <v>0.86683515392254218</v>
      </c>
      <c r="M112" s="38">
        <f t="shared" ref="M112:N112" si="336">M113+M114+M115+M116+M117+M118+M119</f>
        <v>11228000</v>
      </c>
      <c r="N112" s="38">
        <f t="shared" si="336"/>
        <v>11008000</v>
      </c>
      <c r="O112" s="38">
        <f t="shared" ref="O112:Q112" si="337">O113+O114+O115+O116+O117+O118+O119</f>
        <v>2907623</v>
      </c>
      <c r="P112" s="38">
        <f t="shared" si="337"/>
        <v>9890847</v>
      </c>
      <c r="Q112" s="43">
        <f t="shared" si="337"/>
        <v>1117153</v>
      </c>
      <c r="R112" s="44">
        <f t="shared" si="242"/>
        <v>0.89851444404069769</v>
      </c>
      <c r="S112" s="38">
        <f t="shared" ref="S112" si="338">S113+S114+S115+S116+S117+S118+S119</f>
        <v>1000000</v>
      </c>
      <c r="T112" s="66"/>
      <c r="U112" s="12" t="s">
        <v>90</v>
      </c>
    </row>
    <row r="113" spans="1:21" ht="18.75" x14ac:dyDescent="0.25">
      <c r="A113" s="13" t="str">
        <f t="shared" si="237"/>
        <v>a</v>
      </c>
      <c r="B113" s="13" t="str">
        <f t="shared" si="238"/>
        <v>a</v>
      </c>
      <c r="C113" s="5" t="s">
        <v>2</v>
      </c>
      <c r="D113" s="6" t="s">
        <v>4</v>
      </c>
      <c r="E113" s="34"/>
      <c r="F113" s="34"/>
      <c r="G113" s="34">
        <v>2631000</v>
      </c>
      <c r="H113" s="34">
        <v>1693190</v>
      </c>
      <c r="I113" s="55">
        <v>850000</v>
      </c>
      <c r="J113" s="34">
        <f t="shared" si="239"/>
        <v>2543190</v>
      </c>
      <c r="K113" s="40">
        <f t="shared" si="240"/>
        <v>87810</v>
      </c>
      <c r="L113" s="41">
        <f t="shared" si="241"/>
        <v>0.96662485746864313</v>
      </c>
      <c r="M113" s="39">
        <v>3508000</v>
      </c>
      <c r="N113" s="39">
        <v>3508000</v>
      </c>
      <c r="O113" s="55">
        <v>850000</v>
      </c>
      <c r="P113" s="34">
        <f t="shared" ref="P113:P122" si="339">J113+O113</f>
        <v>3393190</v>
      </c>
      <c r="Q113" s="55">
        <f t="shared" ref="Q113:Q122" si="340">N113-P113</f>
        <v>114810</v>
      </c>
      <c r="R113" s="42">
        <f t="shared" si="242"/>
        <v>0.96727194982896236</v>
      </c>
      <c r="S113" s="28">
        <v>100000</v>
      </c>
      <c r="T113" s="67"/>
      <c r="U113" s="12" t="s">
        <v>90</v>
      </c>
    </row>
    <row r="114" spans="1:21" ht="18.75" x14ac:dyDescent="0.25">
      <c r="A114" s="13" t="str">
        <f t="shared" si="237"/>
        <v>a</v>
      </c>
      <c r="B114" s="13" t="str">
        <f t="shared" si="238"/>
        <v>a</v>
      </c>
      <c r="C114" s="5" t="s">
        <v>2</v>
      </c>
      <c r="D114" s="6" t="s">
        <v>5</v>
      </c>
      <c r="E114" s="34">
        <v>56151</v>
      </c>
      <c r="F114" s="34">
        <v>4256</v>
      </c>
      <c r="G114" s="34">
        <v>5300000</v>
      </c>
      <c r="H114" s="34">
        <v>2827657</v>
      </c>
      <c r="I114" s="55">
        <v>1500000</v>
      </c>
      <c r="J114" s="34">
        <f t="shared" si="239"/>
        <v>4327657</v>
      </c>
      <c r="K114" s="40">
        <f t="shared" si="240"/>
        <v>972343</v>
      </c>
      <c r="L114" s="41">
        <f t="shared" si="241"/>
        <v>0.81653905660377357</v>
      </c>
      <c r="M114" s="39">
        <v>7550000</v>
      </c>
      <c r="N114" s="39">
        <v>7330000</v>
      </c>
      <c r="O114" s="55">
        <v>2000000</v>
      </c>
      <c r="P114" s="34">
        <f t="shared" si="339"/>
        <v>6327657</v>
      </c>
      <c r="Q114" s="55">
        <f t="shared" si="340"/>
        <v>1002343</v>
      </c>
      <c r="R114" s="42">
        <f t="shared" si="242"/>
        <v>0.86325470668485671</v>
      </c>
      <c r="S114" s="28">
        <v>900000</v>
      </c>
      <c r="T114" s="67"/>
      <c r="U114" s="12" t="s">
        <v>90</v>
      </c>
    </row>
    <row r="115" spans="1:21" ht="18.75" hidden="1" x14ac:dyDescent="0.25">
      <c r="A115" s="13" t="str">
        <f t="shared" si="237"/>
        <v>b</v>
      </c>
      <c r="B115" s="13" t="str">
        <f t="shared" si="238"/>
        <v>b</v>
      </c>
      <c r="C115" s="5" t="s">
        <v>2</v>
      </c>
      <c r="D115" s="6" t="s">
        <v>6</v>
      </c>
      <c r="E115" s="23"/>
      <c r="F115" s="23"/>
      <c r="G115" s="23"/>
      <c r="H115" s="23"/>
      <c r="I115" s="23"/>
      <c r="J115" s="23">
        <f t="shared" si="239"/>
        <v>0</v>
      </c>
      <c r="K115" s="23">
        <f t="shared" si="240"/>
        <v>0</v>
      </c>
      <c r="L115" s="24" t="e">
        <f t="shared" si="241"/>
        <v>#DIV/0!</v>
      </c>
      <c r="M115" s="28"/>
      <c r="N115" s="28"/>
      <c r="O115" s="23"/>
      <c r="P115" s="23">
        <f t="shared" si="339"/>
        <v>0</v>
      </c>
      <c r="Q115" s="23">
        <f t="shared" si="340"/>
        <v>0</v>
      </c>
      <c r="R115" s="26" t="e">
        <f t="shared" si="242"/>
        <v>#DIV/0!</v>
      </c>
      <c r="S115" s="28">
        <v>0</v>
      </c>
      <c r="T115" s="68"/>
      <c r="U115" s="12" t="s">
        <v>90</v>
      </c>
    </row>
    <row r="116" spans="1:21" ht="18.75" hidden="1" x14ac:dyDescent="0.25">
      <c r="A116" s="13" t="str">
        <f t="shared" si="237"/>
        <v>b</v>
      </c>
      <c r="B116" s="13" t="str">
        <f t="shared" si="238"/>
        <v>b</v>
      </c>
      <c r="C116" s="5" t="s">
        <v>2</v>
      </c>
      <c r="D116" s="7" t="s">
        <v>7</v>
      </c>
      <c r="E116" s="23"/>
      <c r="F116" s="23"/>
      <c r="G116" s="23"/>
      <c r="H116" s="23"/>
      <c r="I116" s="23"/>
      <c r="J116" s="23">
        <f t="shared" si="239"/>
        <v>0</v>
      </c>
      <c r="K116" s="23">
        <f t="shared" si="240"/>
        <v>0</v>
      </c>
      <c r="L116" s="24" t="e">
        <f t="shared" si="241"/>
        <v>#DIV/0!</v>
      </c>
      <c r="M116" s="28"/>
      <c r="N116" s="28"/>
      <c r="O116" s="23"/>
      <c r="P116" s="23">
        <f t="shared" si="339"/>
        <v>0</v>
      </c>
      <c r="Q116" s="23">
        <f t="shared" si="340"/>
        <v>0</v>
      </c>
      <c r="R116" s="26" t="e">
        <f t="shared" si="242"/>
        <v>#DIV/0!</v>
      </c>
      <c r="S116" s="28">
        <v>0</v>
      </c>
      <c r="T116" s="68"/>
      <c r="U116" s="12" t="s">
        <v>90</v>
      </c>
    </row>
    <row r="117" spans="1:21" ht="18.75" hidden="1" x14ac:dyDescent="0.25">
      <c r="A117" s="13" t="str">
        <f t="shared" si="237"/>
        <v>b</v>
      </c>
      <c r="B117" s="13" t="str">
        <f t="shared" si="238"/>
        <v>a</v>
      </c>
      <c r="C117" s="5" t="s">
        <v>2</v>
      </c>
      <c r="D117" s="7" t="s">
        <v>8</v>
      </c>
      <c r="E117" s="34"/>
      <c r="F117" s="34"/>
      <c r="G117" s="34">
        <v>30000</v>
      </c>
      <c r="H117" s="34">
        <v>1445</v>
      </c>
      <c r="I117" s="34">
        <v>32110</v>
      </c>
      <c r="J117" s="34">
        <f t="shared" si="239"/>
        <v>33555</v>
      </c>
      <c r="K117" s="40">
        <f t="shared" si="240"/>
        <v>-3555</v>
      </c>
      <c r="L117" s="41">
        <f t="shared" si="241"/>
        <v>1.1185</v>
      </c>
      <c r="M117" s="39">
        <v>50000</v>
      </c>
      <c r="N117" s="39">
        <v>50000</v>
      </c>
      <c r="O117" s="34">
        <v>16445</v>
      </c>
      <c r="P117" s="34">
        <f t="shared" si="339"/>
        <v>50000</v>
      </c>
      <c r="Q117" s="40">
        <f t="shared" si="340"/>
        <v>0</v>
      </c>
      <c r="R117" s="42">
        <f t="shared" si="242"/>
        <v>1</v>
      </c>
      <c r="S117" s="28">
        <v>0</v>
      </c>
      <c r="T117" s="67"/>
      <c r="U117" s="12" t="s">
        <v>90</v>
      </c>
    </row>
    <row r="118" spans="1:21" ht="18.75" hidden="1" x14ac:dyDescent="0.25">
      <c r="A118" s="13" t="str">
        <f t="shared" si="237"/>
        <v>b</v>
      </c>
      <c r="B118" s="13" t="str">
        <f t="shared" si="238"/>
        <v>a</v>
      </c>
      <c r="C118" s="5" t="s">
        <v>2</v>
      </c>
      <c r="D118" s="7" t="s">
        <v>9</v>
      </c>
      <c r="E118" s="34"/>
      <c r="F118" s="34"/>
      <c r="G118" s="34">
        <v>45000</v>
      </c>
      <c r="H118" s="34">
        <v>15603</v>
      </c>
      <c r="I118" s="34">
        <v>25000</v>
      </c>
      <c r="J118" s="34">
        <f t="shared" si="239"/>
        <v>40603</v>
      </c>
      <c r="K118" s="40">
        <f t="shared" si="240"/>
        <v>4397</v>
      </c>
      <c r="L118" s="41">
        <f t="shared" si="241"/>
        <v>0.90228888888888892</v>
      </c>
      <c r="M118" s="39">
        <v>70000</v>
      </c>
      <c r="N118" s="39">
        <v>70000</v>
      </c>
      <c r="O118" s="34">
        <v>29397</v>
      </c>
      <c r="P118" s="34">
        <f t="shared" si="339"/>
        <v>70000</v>
      </c>
      <c r="Q118" s="40">
        <f t="shared" si="340"/>
        <v>0</v>
      </c>
      <c r="R118" s="42">
        <f t="shared" si="242"/>
        <v>1</v>
      </c>
      <c r="S118" s="28">
        <v>0</v>
      </c>
      <c r="T118" s="67"/>
      <c r="U118" s="12" t="s">
        <v>90</v>
      </c>
    </row>
    <row r="119" spans="1:21" ht="18.75" hidden="1" x14ac:dyDescent="0.25">
      <c r="A119" s="13" t="str">
        <f t="shared" si="237"/>
        <v>b</v>
      </c>
      <c r="B119" s="13" t="str">
        <f t="shared" si="238"/>
        <v>a</v>
      </c>
      <c r="C119" s="5" t="s">
        <v>2</v>
      </c>
      <c r="D119" s="7" t="s">
        <v>10</v>
      </c>
      <c r="E119" s="34"/>
      <c r="F119" s="34"/>
      <c r="G119" s="34">
        <v>50000</v>
      </c>
      <c r="H119" s="34">
        <v>8219</v>
      </c>
      <c r="I119" s="34">
        <v>30000</v>
      </c>
      <c r="J119" s="34">
        <f t="shared" si="239"/>
        <v>38219</v>
      </c>
      <c r="K119" s="40">
        <f t="shared" si="240"/>
        <v>11781</v>
      </c>
      <c r="L119" s="41">
        <f t="shared" si="241"/>
        <v>0.76437999999999995</v>
      </c>
      <c r="M119" s="39">
        <v>50000</v>
      </c>
      <c r="N119" s="39">
        <v>50000</v>
      </c>
      <c r="O119" s="34">
        <v>11781</v>
      </c>
      <c r="P119" s="34">
        <f t="shared" si="339"/>
        <v>50000</v>
      </c>
      <c r="Q119" s="40">
        <f t="shared" si="340"/>
        <v>0</v>
      </c>
      <c r="R119" s="42">
        <f t="shared" si="242"/>
        <v>1</v>
      </c>
      <c r="S119" s="28">
        <v>0</v>
      </c>
      <c r="T119" s="67"/>
      <c r="U119" s="12" t="s">
        <v>90</v>
      </c>
    </row>
    <row r="120" spans="1:21" ht="18.75" hidden="1" x14ac:dyDescent="0.25">
      <c r="A120" s="13" t="str">
        <f t="shared" si="237"/>
        <v>b</v>
      </c>
      <c r="B120" s="13" t="str">
        <f t="shared" si="238"/>
        <v>a</v>
      </c>
      <c r="C120" s="5" t="s">
        <v>2</v>
      </c>
      <c r="D120" s="4" t="s">
        <v>11</v>
      </c>
      <c r="E120" s="38"/>
      <c r="F120" s="38">
        <v>4065</v>
      </c>
      <c r="G120" s="38">
        <v>250000</v>
      </c>
      <c r="H120" s="38">
        <v>61861</v>
      </c>
      <c r="I120" s="38">
        <v>104000</v>
      </c>
      <c r="J120" s="34">
        <f t="shared" si="239"/>
        <v>165861</v>
      </c>
      <c r="K120" s="40">
        <f t="shared" si="240"/>
        <v>84139</v>
      </c>
      <c r="L120" s="41">
        <f t="shared" si="241"/>
        <v>0.66344400000000003</v>
      </c>
      <c r="M120" s="38">
        <v>30000</v>
      </c>
      <c r="N120" s="38">
        <v>250000</v>
      </c>
      <c r="O120" s="38">
        <v>80000</v>
      </c>
      <c r="P120" s="38">
        <f t="shared" si="339"/>
        <v>245861</v>
      </c>
      <c r="Q120" s="43">
        <f t="shared" si="340"/>
        <v>4139</v>
      </c>
      <c r="R120" s="44">
        <f t="shared" si="242"/>
        <v>0.98344399999999998</v>
      </c>
      <c r="S120" s="28">
        <v>0</v>
      </c>
      <c r="T120" s="66"/>
      <c r="U120" s="12" t="s">
        <v>90</v>
      </c>
    </row>
    <row r="121" spans="1:21" ht="18.75" hidden="1" x14ac:dyDescent="0.25">
      <c r="A121" s="13" t="str">
        <f t="shared" si="237"/>
        <v>b</v>
      </c>
      <c r="B121" s="13" t="str">
        <f t="shared" si="238"/>
        <v>b</v>
      </c>
      <c r="C121" s="5" t="s">
        <v>2</v>
      </c>
      <c r="D121" s="4" t="s">
        <v>12</v>
      </c>
      <c r="E121" s="22"/>
      <c r="F121" s="22"/>
      <c r="G121" s="22">
        <v>0</v>
      </c>
      <c r="H121" s="22"/>
      <c r="I121" s="22"/>
      <c r="J121" s="23">
        <f t="shared" si="239"/>
        <v>0</v>
      </c>
      <c r="K121" s="23">
        <f t="shared" si="240"/>
        <v>0</v>
      </c>
      <c r="L121" s="24" t="e">
        <f t="shared" si="241"/>
        <v>#DIV/0!</v>
      </c>
      <c r="M121" s="22">
        <v>0</v>
      </c>
      <c r="N121" s="22">
        <v>0</v>
      </c>
      <c r="O121" s="22"/>
      <c r="P121" s="22">
        <f t="shared" si="339"/>
        <v>0</v>
      </c>
      <c r="Q121" s="22">
        <f t="shared" si="340"/>
        <v>0</v>
      </c>
      <c r="R121" s="25" t="e">
        <f t="shared" si="242"/>
        <v>#DIV/0!</v>
      </c>
      <c r="S121" s="22">
        <v>0</v>
      </c>
      <c r="T121" s="63"/>
      <c r="U121" s="12" t="s">
        <v>90</v>
      </c>
    </row>
    <row r="122" spans="1:21" ht="18.75" hidden="1" x14ac:dyDescent="0.25">
      <c r="A122" s="13" t="str">
        <f t="shared" si="237"/>
        <v>b</v>
      </c>
      <c r="B122" s="13" t="str">
        <f t="shared" si="238"/>
        <v>b</v>
      </c>
      <c r="C122" s="5" t="s">
        <v>2</v>
      </c>
      <c r="D122" s="4" t="s">
        <v>13</v>
      </c>
      <c r="E122" s="22"/>
      <c r="F122" s="22"/>
      <c r="G122" s="22">
        <v>0</v>
      </c>
      <c r="H122" s="22"/>
      <c r="I122" s="22"/>
      <c r="J122" s="23">
        <f t="shared" si="239"/>
        <v>0</v>
      </c>
      <c r="K122" s="23">
        <f t="shared" si="240"/>
        <v>0</v>
      </c>
      <c r="L122" s="24" t="e">
        <f t="shared" si="241"/>
        <v>#DIV/0!</v>
      </c>
      <c r="M122" s="22">
        <v>0</v>
      </c>
      <c r="N122" s="22">
        <v>0</v>
      </c>
      <c r="O122" s="22"/>
      <c r="P122" s="22">
        <f t="shared" si="339"/>
        <v>0</v>
      </c>
      <c r="Q122" s="22">
        <f t="shared" si="340"/>
        <v>0</v>
      </c>
      <c r="R122" s="25" t="e">
        <f t="shared" si="242"/>
        <v>#DIV/0!</v>
      </c>
      <c r="S122" s="22">
        <v>0</v>
      </c>
      <c r="T122" s="63"/>
      <c r="U122" s="12" t="s">
        <v>90</v>
      </c>
    </row>
    <row r="123" spans="1:21" ht="36" x14ac:dyDescent="0.25">
      <c r="A123" s="13" t="str">
        <f t="shared" si="237"/>
        <v>a</v>
      </c>
      <c r="B123" s="13" t="str">
        <f t="shared" si="238"/>
        <v>a</v>
      </c>
      <c r="C123" s="16" t="s">
        <v>110</v>
      </c>
      <c r="D123" s="17" t="s">
        <v>19</v>
      </c>
      <c r="E123" s="23">
        <f t="shared" ref="E123:G123" si="341">E124+E132+E133+E134</f>
        <v>97194</v>
      </c>
      <c r="F123" s="23">
        <f t="shared" ref="F123" si="342">F124+F132+F133+F134</f>
        <v>44451</v>
      </c>
      <c r="G123" s="23">
        <f t="shared" si="341"/>
        <v>19157900</v>
      </c>
      <c r="H123" s="23">
        <f t="shared" ref="H123:I123" si="343">H124+H132+H133+H134</f>
        <v>11250472</v>
      </c>
      <c r="I123" s="23">
        <f t="shared" si="343"/>
        <v>6447382</v>
      </c>
      <c r="J123" s="23">
        <f t="shared" si="239"/>
        <v>17697854</v>
      </c>
      <c r="K123" s="49">
        <f t="shared" si="240"/>
        <v>1460046</v>
      </c>
      <c r="L123" s="50">
        <f t="shared" si="241"/>
        <v>0.92378882862944267</v>
      </c>
      <c r="M123" s="23">
        <f t="shared" ref="M123:N123" si="344">M124+M132+M133+M134</f>
        <v>26290000</v>
      </c>
      <c r="N123" s="23">
        <f t="shared" si="344"/>
        <v>26290000</v>
      </c>
      <c r="O123" s="23">
        <f t="shared" ref="O123" si="345">O124+O132+O133+O134</f>
        <v>6914905</v>
      </c>
      <c r="P123" s="23">
        <f t="shared" ref="P123" si="346">P124+P132+P133+P134</f>
        <v>24612759</v>
      </c>
      <c r="Q123" s="49">
        <f t="shared" ref="Q123" si="347">Q124+Q132+Q133+Q134</f>
        <v>1677241</v>
      </c>
      <c r="R123" s="53">
        <f t="shared" si="242"/>
        <v>0.9362023202738684</v>
      </c>
      <c r="S123" s="23">
        <f t="shared" ref="S123" si="348">S124+S132+S133+S134</f>
        <v>500000</v>
      </c>
      <c r="T123" s="64"/>
      <c r="U123" s="12" t="s">
        <v>91</v>
      </c>
    </row>
    <row r="124" spans="1:21" ht="18.75" x14ac:dyDescent="0.25">
      <c r="A124" s="13" t="str">
        <f t="shared" si="237"/>
        <v>a</v>
      </c>
      <c r="B124" s="13" t="str">
        <f t="shared" si="238"/>
        <v>a</v>
      </c>
      <c r="C124" s="3" t="s">
        <v>2</v>
      </c>
      <c r="D124" s="4" t="s">
        <v>3</v>
      </c>
      <c r="E124" s="22">
        <f t="shared" ref="E124:I124" si="349">E125+E126+E127+E128+E129+E130+E131</f>
        <v>97194</v>
      </c>
      <c r="F124" s="22">
        <f t="shared" ref="F124" si="350">F125+F126+F127+F128+F129+F130+F131</f>
        <v>44451</v>
      </c>
      <c r="G124" s="22">
        <f t="shared" si="349"/>
        <v>18867900</v>
      </c>
      <c r="H124" s="22">
        <f t="shared" si="349"/>
        <v>11128445</v>
      </c>
      <c r="I124" s="22">
        <f t="shared" si="349"/>
        <v>6279409</v>
      </c>
      <c r="J124" s="23">
        <f t="shared" si="239"/>
        <v>17407854</v>
      </c>
      <c r="K124" s="49">
        <f t="shared" si="240"/>
        <v>1460046</v>
      </c>
      <c r="L124" s="50">
        <f t="shared" si="241"/>
        <v>0.92261746140269985</v>
      </c>
      <c r="M124" s="22">
        <f t="shared" ref="M124:N124" si="351">M125+M126+M127+M128+M129+M130+M131</f>
        <v>25970000</v>
      </c>
      <c r="N124" s="22">
        <f t="shared" si="351"/>
        <v>25970000</v>
      </c>
      <c r="O124" s="22">
        <f t="shared" ref="O124:Q124" si="352">O125+O126+O127+O128+O129+O130+O131</f>
        <v>6884905</v>
      </c>
      <c r="P124" s="22">
        <f t="shared" si="352"/>
        <v>24292759</v>
      </c>
      <c r="Q124" s="51">
        <f t="shared" si="352"/>
        <v>1677241</v>
      </c>
      <c r="R124" s="52">
        <f t="shared" si="242"/>
        <v>0.935416211012707</v>
      </c>
      <c r="S124" s="22">
        <f t="shared" ref="S124" si="353">S125+S126+S127+S128+S129+S130+S131</f>
        <v>500000</v>
      </c>
      <c r="T124" s="63"/>
      <c r="U124" s="12" t="s">
        <v>91</v>
      </c>
    </row>
    <row r="125" spans="1:21" ht="18.75" x14ac:dyDescent="0.25">
      <c r="A125" s="13" t="str">
        <f t="shared" si="237"/>
        <v>a</v>
      </c>
      <c r="B125" s="13" t="str">
        <f t="shared" si="238"/>
        <v>a</v>
      </c>
      <c r="C125" s="5" t="s">
        <v>2</v>
      </c>
      <c r="D125" s="6" t="s">
        <v>4</v>
      </c>
      <c r="E125" s="23"/>
      <c r="F125" s="23"/>
      <c r="G125" s="23">
        <v>13869000</v>
      </c>
      <c r="H125" s="23">
        <v>8462759</v>
      </c>
      <c r="I125" s="56">
        <f>1435000*3</f>
        <v>4305000</v>
      </c>
      <c r="J125" s="23">
        <f t="shared" si="239"/>
        <v>12767759</v>
      </c>
      <c r="K125" s="49">
        <f t="shared" si="240"/>
        <v>1101241</v>
      </c>
      <c r="L125" s="50">
        <f t="shared" si="241"/>
        <v>0.92059694282212123</v>
      </c>
      <c r="M125" s="23">
        <v>18976000</v>
      </c>
      <c r="N125" s="23">
        <v>18945000</v>
      </c>
      <c r="O125" s="56">
        <f>1500000*3</f>
        <v>4500000</v>
      </c>
      <c r="P125" s="23">
        <f t="shared" ref="P125:P134" si="354">J125+O125</f>
        <v>17267759</v>
      </c>
      <c r="Q125" s="56">
        <f t="shared" ref="Q125:Q134" si="355">N125-P125</f>
        <v>1677241</v>
      </c>
      <c r="R125" s="53">
        <f t="shared" si="242"/>
        <v>0.91146788070731066</v>
      </c>
      <c r="S125" s="28">
        <v>500000</v>
      </c>
      <c r="T125" s="64"/>
      <c r="U125" s="12" t="s">
        <v>91</v>
      </c>
    </row>
    <row r="126" spans="1:21" ht="18.75" hidden="1" x14ac:dyDescent="0.25">
      <c r="A126" s="13" t="str">
        <f t="shared" si="237"/>
        <v>b</v>
      </c>
      <c r="B126" s="13" t="str">
        <f t="shared" si="238"/>
        <v>a</v>
      </c>
      <c r="C126" s="5" t="s">
        <v>2</v>
      </c>
      <c r="D126" s="6" t="s">
        <v>5</v>
      </c>
      <c r="E126" s="23">
        <v>97194</v>
      </c>
      <c r="F126" s="23">
        <v>44451</v>
      </c>
      <c r="G126" s="23">
        <v>4734800</v>
      </c>
      <c r="H126" s="23">
        <v>2475995</v>
      </c>
      <c r="I126" s="56">
        <v>1900000</v>
      </c>
      <c r="J126" s="23">
        <f t="shared" si="239"/>
        <v>4375995</v>
      </c>
      <c r="K126" s="49">
        <f t="shared" si="240"/>
        <v>358805</v>
      </c>
      <c r="L126" s="50">
        <f t="shared" si="241"/>
        <v>0.924219608008786</v>
      </c>
      <c r="M126" s="23">
        <v>6759000</v>
      </c>
      <c r="N126" s="23">
        <v>6706800</v>
      </c>
      <c r="O126" s="56">
        <v>2330805</v>
      </c>
      <c r="P126" s="23">
        <f t="shared" si="354"/>
        <v>6706800</v>
      </c>
      <c r="Q126" s="49">
        <f t="shared" si="355"/>
        <v>0</v>
      </c>
      <c r="R126" s="53">
        <f t="shared" si="242"/>
        <v>1</v>
      </c>
      <c r="S126" s="28">
        <v>0</v>
      </c>
      <c r="T126" s="64"/>
      <c r="U126" s="12" t="s">
        <v>91</v>
      </c>
    </row>
    <row r="127" spans="1:21" ht="18.75" hidden="1" x14ac:dyDescent="0.25">
      <c r="A127" s="13" t="str">
        <f t="shared" si="237"/>
        <v>b</v>
      </c>
      <c r="B127" s="13" t="str">
        <f t="shared" si="238"/>
        <v>b</v>
      </c>
      <c r="C127" s="5" t="s">
        <v>2</v>
      </c>
      <c r="D127" s="6" t="s">
        <v>6</v>
      </c>
      <c r="E127" s="23"/>
      <c r="F127" s="23"/>
      <c r="G127" s="23"/>
      <c r="H127" s="23"/>
      <c r="I127" s="23"/>
      <c r="J127" s="23">
        <f t="shared" si="239"/>
        <v>0</v>
      </c>
      <c r="K127" s="23">
        <f t="shared" si="240"/>
        <v>0</v>
      </c>
      <c r="L127" s="24" t="e">
        <f t="shared" si="241"/>
        <v>#DIV/0!</v>
      </c>
      <c r="M127" s="23"/>
      <c r="N127" s="23"/>
      <c r="O127" s="23"/>
      <c r="P127" s="23">
        <f t="shared" si="354"/>
        <v>0</v>
      </c>
      <c r="Q127" s="23">
        <f t="shared" si="355"/>
        <v>0</v>
      </c>
      <c r="R127" s="26" t="e">
        <f t="shared" si="242"/>
        <v>#DIV/0!</v>
      </c>
      <c r="S127" s="28">
        <v>0</v>
      </c>
      <c r="T127" s="64"/>
      <c r="U127" s="12" t="s">
        <v>91</v>
      </c>
    </row>
    <row r="128" spans="1:21" ht="18.75" hidden="1" x14ac:dyDescent="0.25">
      <c r="A128" s="13" t="str">
        <f t="shared" si="237"/>
        <v>b</v>
      </c>
      <c r="B128" s="13" t="str">
        <f t="shared" si="238"/>
        <v>b</v>
      </c>
      <c r="C128" s="5" t="s">
        <v>2</v>
      </c>
      <c r="D128" s="7" t="s">
        <v>7</v>
      </c>
      <c r="E128" s="23"/>
      <c r="F128" s="23"/>
      <c r="G128" s="23"/>
      <c r="H128" s="23"/>
      <c r="I128" s="23"/>
      <c r="J128" s="23">
        <f t="shared" si="239"/>
        <v>0</v>
      </c>
      <c r="K128" s="23">
        <f t="shared" si="240"/>
        <v>0</v>
      </c>
      <c r="L128" s="24" t="e">
        <f t="shared" si="241"/>
        <v>#DIV/0!</v>
      </c>
      <c r="M128" s="23"/>
      <c r="N128" s="23"/>
      <c r="O128" s="23"/>
      <c r="P128" s="23">
        <f t="shared" si="354"/>
        <v>0</v>
      </c>
      <c r="Q128" s="23">
        <f t="shared" si="355"/>
        <v>0</v>
      </c>
      <c r="R128" s="26" t="e">
        <f t="shared" si="242"/>
        <v>#DIV/0!</v>
      </c>
      <c r="S128" s="28">
        <v>0</v>
      </c>
      <c r="T128" s="64"/>
      <c r="U128" s="12" t="s">
        <v>91</v>
      </c>
    </row>
    <row r="129" spans="1:21" ht="18.75" hidden="1" x14ac:dyDescent="0.25">
      <c r="A129" s="13" t="str">
        <f t="shared" si="237"/>
        <v>b</v>
      </c>
      <c r="B129" s="13" t="str">
        <f t="shared" si="238"/>
        <v>a</v>
      </c>
      <c r="C129" s="5" t="s">
        <v>2</v>
      </c>
      <c r="D129" s="7" t="s">
        <v>8</v>
      </c>
      <c r="E129" s="23"/>
      <c r="F129" s="23"/>
      <c r="G129" s="23">
        <v>43200</v>
      </c>
      <c r="H129" s="23">
        <v>39998</v>
      </c>
      <c r="I129" s="23">
        <v>3202</v>
      </c>
      <c r="J129" s="23">
        <f t="shared" si="239"/>
        <v>43200</v>
      </c>
      <c r="K129" s="49">
        <f t="shared" si="240"/>
        <v>0</v>
      </c>
      <c r="L129" s="50">
        <f t="shared" si="241"/>
        <v>1</v>
      </c>
      <c r="M129" s="23">
        <v>3000</v>
      </c>
      <c r="N129" s="23">
        <v>43200</v>
      </c>
      <c r="O129" s="23"/>
      <c r="P129" s="23">
        <f t="shared" si="354"/>
        <v>43200</v>
      </c>
      <c r="Q129" s="49">
        <f t="shared" si="355"/>
        <v>0</v>
      </c>
      <c r="R129" s="53">
        <f t="shared" si="242"/>
        <v>1</v>
      </c>
      <c r="S129" s="28">
        <v>0</v>
      </c>
      <c r="T129" s="64"/>
      <c r="U129" s="12" t="s">
        <v>91</v>
      </c>
    </row>
    <row r="130" spans="1:21" ht="18.75" hidden="1" x14ac:dyDescent="0.25">
      <c r="A130" s="13" t="str">
        <f t="shared" si="237"/>
        <v>b</v>
      </c>
      <c r="B130" s="13" t="str">
        <f t="shared" si="238"/>
        <v>a</v>
      </c>
      <c r="C130" s="5" t="s">
        <v>2</v>
      </c>
      <c r="D130" s="7" t="s">
        <v>9</v>
      </c>
      <c r="E130" s="23"/>
      <c r="F130" s="23"/>
      <c r="G130" s="23">
        <v>167000</v>
      </c>
      <c r="H130" s="23">
        <v>126860</v>
      </c>
      <c r="I130" s="23">
        <v>40140</v>
      </c>
      <c r="J130" s="23">
        <f t="shared" si="239"/>
        <v>167000</v>
      </c>
      <c r="K130" s="49">
        <f t="shared" si="240"/>
        <v>0</v>
      </c>
      <c r="L130" s="50">
        <f t="shared" si="241"/>
        <v>1</v>
      </c>
      <c r="M130" s="23">
        <v>153000</v>
      </c>
      <c r="N130" s="23">
        <v>196000</v>
      </c>
      <c r="O130" s="23">
        <v>29000</v>
      </c>
      <c r="P130" s="23">
        <f t="shared" si="354"/>
        <v>196000</v>
      </c>
      <c r="Q130" s="49">
        <f t="shared" si="355"/>
        <v>0</v>
      </c>
      <c r="R130" s="53">
        <f t="shared" si="242"/>
        <v>1</v>
      </c>
      <c r="S130" s="28">
        <v>0</v>
      </c>
      <c r="T130" s="64"/>
      <c r="U130" s="12" t="s">
        <v>91</v>
      </c>
    </row>
    <row r="131" spans="1:21" ht="18.75" hidden="1" x14ac:dyDescent="0.25">
      <c r="A131" s="13" t="str">
        <f t="shared" si="237"/>
        <v>b</v>
      </c>
      <c r="B131" s="13" t="str">
        <f t="shared" si="238"/>
        <v>a</v>
      </c>
      <c r="C131" s="5" t="s">
        <v>2</v>
      </c>
      <c r="D131" s="7" t="s">
        <v>10</v>
      </c>
      <c r="E131" s="23"/>
      <c r="F131" s="23"/>
      <c r="G131" s="23">
        <v>53900</v>
      </c>
      <c r="H131" s="23">
        <v>22833</v>
      </c>
      <c r="I131" s="23">
        <v>31067</v>
      </c>
      <c r="J131" s="23">
        <f t="shared" si="239"/>
        <v>53900</v>
      </c>
      <c r="K131" s="49">
        <f t="shared" si="240"/>
        <v>0</v>
      </c>
      <c r="L131" s="50">
        <f t="shared" si="241"/>
        <v>1</v>
      </c>
      <c r="M131" s="23">
        <v>79000</v>
      </c>
      <c r="N131" s="23">
        <v>79000</v>
      </c>
      <c r="O131" s="23">
        <v>25100</v>
      </c>
      <c r="P131" s="23">
        <f t="shared" si="354"/>
        <v>79000</v>
      </c>
      <c r="Q131" s="49">
        <f t="shared" si="355"/>
        <v>0</v>
      </c>
      <c r="R131" s="53">
        <f t="shared" si="242"/>
        <v>1</v>
      </c>
      <c r="S131" s="28">
        <v>0</v>
      </c>
      <c r="T131" s="64"/>
      <c r="U131" s="12" t="s">
        <v>91</v>
      </c>
    </row>
    <row r="132" spans="1:21" ht="18.75" hidden="1" x14ac:dyDescent="0.25">
      <c r="A132" s="13" t="str">
        <f t="shared" ref="A132:A195" si="356">IF((S132)&gt;0,"a","b")</f>
        <v>b</v>
      </c>
      <c r="B132" s="13" t="str">
        <f t="shared" ref="B132:B195" si="357">IF((G132+H132+E132+J132+M132+N132+O132+P132)&gt;0,"a","b")</f>
        <v>a</v>
      </c>
      <c r="C132" s="3" t="s">
        <v>2</v>
      </c>
      <c r="D132" s="4" t="s">
        <v>11</v>
      </c>
      <c r="E132" s="22"/>
      <c r="F132" s="22"/>
      <c r="G132" s="22">
        <v>290000</v>
      </c>
      <c r="H132" s="22">
        <v>122027</v>
      </c>
      <c r="I132" s="22">
        <v>167973</v>
      </c>
      <c r="J132" s="23">
        <f t="shared" ref="J132:J195" si="358">H132+I132</f>
        <v>290000</v>
      </c>
      <c r="K132" s="49">
        <f t="shared" ref="K132:K195" si="359">G132-J132</f>
        <v>0</v>
      </c>
      <c r="L132" s="50">
        <f t="shared" ref="L132:L195" si="360">J132/G132</f>
        <v>1</v>
      </c>
      <c r="M132" s="22">
        <v>320000</v>
      </c>
      <c r="N132" s="22">
        <v>320000</v>
      </c>
      <c r="O132" s="22">
        <v>30000</v>
      </c>
      <c r="P132" s="22">
        <f t="shared" si="354"/>
        <v>320000</v>
      </c>
      <c r="Q132" s="51">
        <f t="shared" si="355"/>
        <v>0</v>
      </c>
      <c r="R132" s="52">
        <f t="shared" ref="R132:R195" si="361">P132/N132</f>
        <v>1</v>
      </c>
      <c r="S132" s="28">
        <v>0</v>
      </c>
      <c r="T132" s="63"/>
      <c r="U132" s="12" t="s">
        <v>91</v>
      </c>
    </row>
    <row r="133" spans="1:21" ht="18.75" hidden="1" x14ac:dyDescent="0.25">
      <c r="A133" s="13" t="str">
        <f t="shared" si="356"/>
        <v>b</v>
      </c>
      <c r="B133" s="13" t="str">
        <f t="shared" si="357"/>
        <v>b</v>
      </c>
      <c r="C133" s="3" t="s">
        <v>2</v>
      </c>
      <c r="D133" s="4" t="s">
        <v>12</v>
      </c>
      <c r="E133" s="22"/>
      <c r="F133" s="22"/>
      <c r="G133" s="22">
        <v>0</v>
      </c>
      <c r="H133" s="22"/>
      <c r="I133" s="22"/>
      <c r="J133" s="23">
        <f t="shared" si="358"/>
        <v>0</v>
      </c>
      <c r="K133" s="23">
        <f t="shared" si="359"/>
        <v>0</v>
      </c>
      <c r="L133" s="24" t="e">
        <f t="shared" si="360"/>
        <v>#DIV/0!</v>
      </c>
      <c r="M133" s="22">
        <v>0</v>
      </c>
      <c r="N133" s="22">
        <v>0</v>
      </c>
      <c r="O133" s="22"/>
      <c r="P133" s="22">
        <f t="shared" si="354"/>
        <v>0</v>
      </c>
      <c r="Q133" s="22">
        <f t="shared" si="355"/>
        <v>0</v>
      </c>
      <c r="R133" s="25" t="e">
        <f t="shared" si="361"/>
        <v>#DIV/0!</v>
      </c>
      <c r="S133" s="22">
        <v>0</v>
      </c>
      <c r="T133" s="63"/>
      <c r="U133" s="12" t="s">
        <v>91</v>
      </c>
    </row>
    <row r="134" spans="1:21" ht="18.75" hidden="1" x14ac:dyDescent="0.25">
      <c r="A134" s="13" t="str">
        <f t="shared" si="356"/>
        <v>b</v>
      </c>
      <c r="B134" s="13" t="str">
        <f t="shared" si="357"/>
        <v>b</v>
      </c>
      <c r="C134" s="3" t="s">
        <v>2</v>
      </c>
      <c r="D134" s="4" t="s">
        <v>13</v>
      </c>
      <c r="E134" s="22"/>
      <c r="F134" s="22"/>
      <c r="G134" s="22">
        <v>0</v>
      </c>
      <c r="H134" s="22"/>
      <c r="I134" s="22"/>
      <c r="J134" s="23">
        <f t="shared" si="358"/>
        <v>0</v>
      </c>
      <c r="K134" s="23">
        <f t="shared" si="359"/>
        <v>0</v>
      </c>
      <c r="L134" s="24" t="e">
        <f t="shared" si="360"/>
        <v>#DIV/0!</v>
      </c>
      <c r="M134" s="22">
        <v>0</v>
      </c>
      <c r="N134" s="22">
        <v>0</v>
      </c>
      <c r="O134" s="22"/>
      <c r="P134" s="22">
        <f t="shared" si="354"/>
        <v>0</v>
      </c>
      <c r="Q134" s="22">
        <f t="shared" si="355"/>
        <v>0</v>
      </c>
      <c r="R134" s="25" t="e">
        <f t="shared" si="361"/>
        <v>#DIV/0!</v>
      </c>
      <c r="S134" s="22">
        <v>0</v>
      </c>
      <c r="T134" s="63"/>
      <c r="U134" s="12" t="s">
        <v>91</v>
      </c>
    </row>
    <row r="135" spans="1:21" ht="72" hidden="1" customHeight="1" x14ac:dyDescent="0.25">
      <c r="A135" s="13" t="str">
        <f t="shared" si="356"/>
        <v>b</v>
      </c>
      <c r="B135" s="13" t="str">
        <f t="shared" si="357"/>
        <v>a</v>
      </c>
      <c r="C135" s="16" t="s">
        <v>111</v>
      </c>
      <c r="D135" s="17" t="s">
        <v>20</v>
      </c>
      <c r="E135" s="34">
        <f t="shared" ref="E135:G135" si="362">E136+E144+E145+E146</f>
        <v>495</v>
      </c>
      <c r="F135" s="34"/>
      <c r="G135" s="34">
        <f t="shared" si="362"/>
        <v>814200</v>
      </c>
      <c r="H135" s="34">
        <f t="shared" ref="H135:I135" si="363">H136+H144+H145+H146</f>
        <v>431280</v>
      </c>
      <c r="I135" s="34">
        <f t="shared" si="363"/>
        <v>337425</v>
      </c>
      <c r="J135" s="34">
        <f t="shared" si="358"/>
        <v>768705</v>
      </c>
      <c r="K135" s="40">
        <f t="shared" si="359"/>
        <v>45495</v>
      </c>
      <c r="L135" s="41">
        <f t="shared" si="360"/>
        <v>0.94412306558585113</v>
      </c>
      <c r="M135" s="37">
        <f t="shared" ref="M135:N135" si="364">M136+M144+M145+M146</f>
        <v>1100000</v>
      </c>
      <c r="N135" s="37">
        <f t="shared" si="364"/>
        <v>1100000</v>
      </c>
      <c r="O135" s="34">
        <f t="shared" ref="O135" si="365">O136+O144+O145+O146</f>
        <v>331295</v>
      </c>
      <c r="P135" s="34">
        <f t="shared" ref="P135" si="366">P136+P144+P145+P146</f>
        <v>1100000</v>
      </c>
      <c r="Q135" s="40">
        <f t="shared" ref="Q135" si="367">Q136+Q144+Q145+Q146</f>
        <v>0</v>
      </c>
      <c r="R135" s="42">
        <f t="shared" si="361"/>
        <v>1</v>
      </c>
      <c r="S135" s="37">
        <f t="shared" ref="S135" si="368">S136+S144+S145+S146</f>
        <v>0</v>
      </c>
      <c r="T135" s="65"/>
      <c r="U135" s="12" t="s">
        <v>94</v>
      </c>
    </row>
    <row r="136" spans="1:21" ht="18.75" hidden="1" x14ac:dyDescent="0.25">
      <c r="A136" s="13" t="str">
        <f t="shared" si="356"/>
        <v>b</v>
      </c>
      <c r="B136" s="13" t="str">
        <f t="shared" si="357"/>
        <v>a</v>
      </c>
      <c r="C136" s="3" t="s">
        <v>2</v>
      </c>
      <c r="D136" s="4" t="s">
        <v>3</v>
      </c>
      <c r="E136" s="38">
        <f t="shared" ref="E136:I136" si="369">E137+E138+E139+E140+E141+E142+E143</f>
        <v>495</v>
      </c>
      <c r="F136" s="38"/>
      <c r="G136" s="38">
        <f t="shared" si="369"/>
        <v>802200</v>
      </c>
      <c r="H136" s="38">
        <f t="shared" si="369"/>
        <v>431280</v>
      </c>
      <c r="I136" s="38">
        <f t="shared" si="369"/>
        <v>325425</v>
      </c>
      <c r="J136" s="34">
        <f t="shared" si="358"/>
        <v>756705</v>
      </c>
      <c r="K136" s="40">
        <f t="shared" si="359"/>
        <v>45495</v>
      </c>
      <c r="L136" s="41">
        <f t="shared" si="360"/>
        <v>0.94328721017202688</v>
      </c>
      <c r="M136" s="38">
        <f t="shared" ref="M136:N136" si="370">M137+M138+M139+M140+M141+M142+M143</f>
        <v>1088000</v>
      </c>
      <c r="N136" s="38">
        <f t="shared" si="370"/>
        <v>1088000</v>
      </c>
      <c r="O136" s="38">
        <f t="shared" ref="O136:Q136" si="371">O137+O138+O139+O140+O141+O142+O143</f>
        <v>331295</v>
      </c>
      <c r="P136" s="38">
        <f t="shared" si="371"/>
        <v>1088000</v>
      </c>
      <c r="Q136" s="43">
        <f t="shared" si="371"/>
        <v>0</v>
      </c>
      <c r="R136" s="44">
        <f t="shared" si="361"/>
        <v>1</v>
      </c>
      <c r="S136" s="38">
        <f t="shared" ref="S136" si="372">S137+S138+S139+S140+S141+S142+S143</f>
        <v>0</v>
      </c>
      <c r="T136" s="66"/>
      <c r="U136" s="12" t="s">
        <v>94</v>
      </c>
    </row>
    <row r="137" spans="1:21" ht="18.75" hidden="1" x14ac:dyDescent="0.25">
      <c r="A137" s="13" t="str">
        <f t="shared" si="356"/>
        <v>b</v>
      </c>
      <c r="B137" s="13" t="str">
        <f t="shared" si="357"/>
        <v>a</v>
      </c>
      <c r="C137" s="5" t="s">
        <v>2</v>
      </c>
      <c r="D137" s="6" t="s">
        <v>4</v>
      </c>
      <c r="E137" s="34"/>
      <c r="F137" s="34"/>
      <c r="G137" s="34">
        <v>600500</v>
      </c>
      <c r="H137" s="34">
        <v>334793</v>
      </c>
      <c r="I137" s="34">
        <v>265707</v>
      </c>
      <c r="J137" s="34">
        <f t="shared" si="358"/>
        <v>600500</v>
      </c>
      <c r="K137" s="40">
        <f t="shared" si="359"/>
        <v>0</v>
      </c>
      <c r="L137" s="41">
        <f t="shared" si="360"/>
        <v>1</v>
      </c>
      <c r="M137" s="39">
        <v>806000</v>
      </c>
      <c r="N137" s="39">
        <v>802000</v>
      </c>
      <c r="O137" s="34">
        <v>201500</v>
      </c>
      <c r="P137" s="34">
        <f>J137+O137</f>
        <v>802000</v>
      </c>
      <c r="Q137" s="40">
        <f>N137-P137</f>
        <v>0</v>
      </c>
      <c r="R137" s="42">
        <f t="shared" si="361"/>
        <v>1</v>
      </c>
      <c r="S137" s="28">
        <v>0</v>
      </c>
      <c r="T137" s="67"/>
      <c r="U137" s="12" t="s">
        <v>94</v>
      </c>
    </row>
    <row r="138" spans="1:21" ht="18.75" hidden="1" x14ac:dyDescent="0.25">
      <c r="A138" s="13" t="str">
        <f t="shared" si="356"/>
        <v>b</v>
      </c>
      <c r="B138" s="13" t="str">
        <f t="shared" si="357"/>
        <v>a</v>
      </c>
      <c r="C138" s="5" t="s">
        <v>2</v>
      </c>
      <c r="D138" s="6" t="s">
        <v>5</v>
      </c>
      <c r="E138" s="34">
        <v>495</v>
      </c>
      <c r="F138" s="34"/>
      <c r="G138" s="34">
        <v>182700</v>
      </c>
      <c r="H138" s="34">
        <v>84771</v>
      </c>
      <c r="I138" s="34">
        <v>52434</v>
      </c>
      <c r="J138" s="34">
        <f t="shared" si="358"/>
        <v>137205</v>
      </c>
      <c r="K138" s="40">
        <f t="shared" si="359"/>
        <v>45495</v>
      </c>
      <c r="L138" s="41">
        <f t="shared" si="360"/>
        <v>0.7509852216748768</v>
      </c>
      <c r="M138" s="39">
        <v>261000</v>
      </c>
      <c r="N138" s="39">
        <v>261000</v>
      </c>
      <c r="O138" s="34">
        <v>123795</v>
      </c>
      <c r="P138" s="34">
        <f t="shared" ref="P138:P146" si="373">J138+O138</f>
        <v>261000</v>
      </c>
      <c r="Q138" s="40">
        <f t="shared" ref="Q138:Q146" si="374">N138-P138</f>
        <v>0</v>
      </c>
      <c r="R138" s="42">
        <f t="shared" si="361"/>
        <v>1</v>
      </c>
      <c r="S138" s="28">
        <v>0</v>
      </c>
      <c r="T138" s="67"/>
      <c r="U138" s="12" t="s">
        <v>94</v>
      </c>
    </row>
    <row r="139" spans="1:21" ht="18.75" hidden="1" x14ac:dyDescent="0.25">
      <c r="A139" s="13" t="str">
        <f t="shared" si="356"/>
        <v>b</v>
      </c>
      <c r="B139" s="13" t="str">
        <f t="shared" si="357"/>
        <v>b</v>
      </c>
      <c r="C139" s="5" t="s">
        <v>2</v>
      </c>
      <c r="D139" s="6" t="s">
        <v>6</v>
      </c>
      <c r="E139" s="23"/>
      <c r="F139" s="23"/>
      <c r="G139" s="23">
        <v>0</v>
      </c>
      <c r="H139" s="23"/>
      <c r="I139" s="23"/>
      <c r="J139" s="23">
        <f t="shared" si="358"/>
        <v>0</v>
      </c>
      <c r="K139" s="23">
        <f t="shared" si="359"/>
        <v>0</v>
      </c>
      <c r="L139" s="24" t="e">
        <f t="shared" si="360"/>
        <v>#DIV/0!</v>
      </c>
      <c r="M139" s="28">
        <v>0</v>
      </c>
      <c r="N139" s="28">
        <v>0</v>
      </c>
      <c r="O139" s="23"/>
      <c r="P139" s="23">
        <f t="shared" si="373"/>
        <v>0</v>
      </c>
      <c r="Q139" s="23">
        <f t="shared" si="374"/>
        <v>0</v>
      </c>
      <c r="R139" s="26" t="e">
        <f t="shared" si="361"/>
        <v>#DIV/0!</v>
      </c>
      <c r="S139" s="28">
        <v>0</v>
      </c>
      <c r="T139" s="68"/>
      <c r="U139" s="12" t="s">
        <v>94</v>
      </c>
    </row>
    <row r="140" spans="1:21" ht="18.75" hidden="1" x14ac:dyDescent="0.25">
      <c r="A140" s="13" t="str">
        <f t="shared" si="356"/>
        <v>b</v>
      </c>
      <c r="B140" s="13" t="str">
        <f t="shared" si="357"/>
        <v>b</v>
      </c>
      <c r="C140" s="5" t="s">
        <v>2</v>
      </c>
      <c r="D140" s="7" t="s">
        <v>7</v>
      </c>
      <c r="E140" s="23"/>
      <c r="F140" s="23"/>
      <c r="G140" s="23">
        <v>0</v>
      </c>
      <c r="H140" s="23"/>
      <c r="I140" s="23"/>
      <c r="J140" s="23">
        <f t="shared" si="358"/>
        <v>0</v>
      </c>
      <c r="K140" s="23">
        <f t="shared" si="359"/>
        <v>0</v>
      </c>
      <c r="L140" s="24" t="e">
        <f t="shared" si="360"/>
        <v>#DIV/0!</v>
      </c>
      <c r="M140" s="28">
        <v>0</v>
      </c>
      <c r="N140" s="28">
        <v>0</v>
      </c>
      <c r="O140" s="23"/>
      <c r="P140" s="23">
        <f t="shared" si="373"/>
        <v>0</v>
      </c>
      <c r="Q140" s="23">
        <f t="shared" si="374"/>
        <v>0</v>
      </c>
      <c r="R140" s="26" t="e">
        <f t="shared" si="361"/>
        <v>#DIV/0!</v>
      </c>
      <c r="S140" s="28">
        <v>0</v>
      </c>
      <c r="T140" s="68"/>
      <c r="U140" s="12" t="s">
        <v>94</v>
      </c>
    </row>
    <row r="141" spans="1:21" ht="18.75" hidden="1" x14ac:dyDescent="0.25">
      <c r="A141" s="13" t="str">
        <f t="shared" si="356"/>
        <v>b</v>
      </c>
      <c r="B141" s="13" t="str">
        <f t="shared" si="357"/>
        <v>b</v>
      </c>
      <c r="C141" s="5" t="s">
        <v>2</v>
      </c>
      <c r="D141" s="7" t="s">
        <v>8</v>
      </c>
      <c r="E141" s="23"/>
      <c r="F141" s="23"/>
      <c r="G141" s="23">
        <v>0</v>
      </c>
      <c r="H141" s="23"/>
      <c r="I141" s="23"/>
      <c r="J141" s="23">
        <f t="shared" si="358"/>
        <v>0</v>
      </c>
      <c r="K141" s="23">
        <f t="shared" si="359"/>
        <v>0</v>
      </c>
      <c r="L141" s="24" t="e">
        <f t="shared" si="360"/>
        <v>#DIV/0!</v>
      </c>
      <c r="M141" s="28">
        <v>0</v>
      </c>
      <c r="N141" s="28">
        <v>0</v>
      </c>
      <c r="O141" s="23"/>
      <c r="P141" s="23">
        <f t="shared" si="373"/>
        <v>0</v>
      </c>
      <c r="Q141" s="23">
        <f t="shared" si="374"/>
        <v>0</v>
      </c>
      <c r="R141" s="26" t="e">
        <f t="shared" si="361"/>
        <v>#DIV/0!</v>
      </c>
      <c r="S141" s="28">
        <v>0</v>
      </c>
      <c r="T141" s="68"/>
      <c r="U141" s="12" t="s">
        <v>94</v>
      </c>
    </row>
    <row r="142" spans="1:21" ht="18.75" hidden="1" x14ac:dyDescent="0.25">
      <c r="A142" s="13" t="str">
        <f t="shared" si="356"/>
        <v>b</v>
      </c>
      <c r="B142" s="13" t="str">
        <f t="shared" si="357"/>
        <v>a</v>
      </c>
      <c r="C142" s="5" t="s">
        <v>2</v>
      </c>
      <c r="D142" s="7" t="s">
        <v>9</v>
      </c>
      <c r="E142" s="34"/>
      <c r="F142" s="34"/>
      <c r="G142" s="34">
        <v>13000</v>
      </c>
      <c r="H142" s="34">
        <v>9395</v>
      </c>
      <c r="I142" s="34">
        <v>3605</v>
      </c>
      <c r="J142" s="34">
        <f t="shared" si="358"/>
        <v>13000</v>
      </c>
      <c r="K142" s="40">
        <f t="shared" si="359"/>
        <v>0</v>
      </c>
      <c r="L142" s="41">
        <f t="shared" si="360"/>
        <v>1</v>
      </c>
      <c r="M142" s="39">
        <v>13000</v>
      </c>
      <c r="N142" s="39">
        <v>17000</v>
      </c>
      <c r="O142" s="34">
        <v>4000</v>
      </c>
      <c r="P142" s="34">
        <f t="shared" si="373"/>
        <v>17000</v>
      </c>
      <c r="Q142" s="40">
        <f t="shared" si="374"/>
        <v>0</v>
      </c>
      <c r="R142" s="42">
        <f t="shared" si="361"/>
        <v>1</v>
      </c>
      <c r="S142" s="28">
        <v>0</v>
      </c>
      <c r="T142" s="67"/>
      <c r="U142" s="12" t="s">
        <v>94</v>
      </c>
    </row>
    <row r="143" spans="1:21" ht="18.75" hidden="1" x14ac:dyDescent="0.25">
      <c r="A143" s="13" t="str">
        <f t="shared" si="356"/>
        <v>b</v>
      </c>
      <c r="B143" s="13" t="str">
        <f t="shared" si="357"/>
        <v>a</v>
      </c>
      <c r="C143" s="5" t="s">
        <v>2</v>
      </c>
      <c r="D143" s="7" t="s">
        <v>10</v>
      </c>
      <c r="E143" s="34"/>
      <c r="F143" s="34"/>
      <c r="G143" s="34">
        <v>6000</v>
      </c>
      <c r="H143" s="34">
        <v>2321</v>
      </c>
      <c r="I143" s="34">
        <v>3679</v>
      </c>
      <c r="J143" s="34">
        <f t="shared" si="358"/>
        <v>6000</v>
      </c>
      <c r="K143" s="40">
        <f t="shared" si="359"/>
        <v>0</v>
      </c>
      <c r="L143" s="41">
        <f t="shared" si="360"/>
        <v>1</v>
      </c>
      <c r="M143" s="39">
        <v>8000</v>
      </c>
      <c r="N143" s="39">
        <v>8000</v>
      </c>
      <c r="O143" s="34">
        <v>2000</v>
      </c>
      <c r="P143" s="34">
        <f t="shared" si="373"/>
        <v>8000</v>
      </c>
      <c r="Q143" s="40">
        <f t="shared" si="374"/>
        <v>0</v>
      </c>
      <c r="R143" s="42">
        <f t="shared" si="361"/>
        <v>1</v>
      </c>
      <c r="S143" s="28">
        <v>0</v>
      </c>
      <c r="T143" s="67"/>
      <c r="U143" s="12" t="s">
        <v>94</v>
      </c>
    </row>
    <row r="144" spans="1:21" ht="18.75" hidden="1" x14ac:dyDescent="0.25">
      <c r="A144" s="13" t="str">
        <f t="shared" si="356"/>
        <v>b</v>
      </c>
      <c r="B144" s="13" t="str">
        <f t="shared" si="357"/>
        <v>a</v>
      </c>
      <c r="C144" s="5" t="s">
        <v>2</v>
      </c>
      <c r="D144" s="4" t="s">
        <v>11</v>
      </c>
      <c r="E144" s="38"/>
      <c r="F144" s="38"/>
      <c r="G144" s="38">
        <v>12000</v>
      </c>
      <c r="H144" s="38"/>
      <c r="I144" s="38">
        <v>12000</v>
      </c>
      <c r="J144" s="34">
        <f t="shared" si="358"/>
        <v>12000</v>
      </c>
      <c r="K144" s="40">
        <f t="shared" si="359"/>
        <v>0</v>
      </c>
      <c r="L144" s="41">
        <f t="shared" si="360"/>
        <v>1</v>
      </c>
      <c r="M144" s="38">
        <v>12000</v>
      </c>
      <c r="N144" s="38">
        <v>12000</v>
      </c>
      <c r="O144" s="38">
        <v>0</v>
      </c>
      <c r="P144" s="38">
        <f t="shared" si="373"/>
        <v>12000</v>
      </c>
      <c r="Q144" s="43">
        <f t="shared" si="374"/>
        <v>0</v>
      </c>
      <c r="R144" s="44">
        <f t="shared" si="361"/>
        <v>1</v>
      </c>
      <c r="S144" s="28">
        <v>0</v>
      </c>
      <c r="T144" s="66"/>
      <c r="U144" s="12" t="s">
        <v>94</v>
      </c>
    </row>
    <row r="145" spans="1:21" ht="18.75" hidden="1" x14ac:dyDescent="0.25">
      <c r="A145" s="13" t="str">
        <f t="shared" si="356"/>
        <v>b</v>
      </c>
      <c r="B145" s="13" t="str">
        <f t="shared" si="357"/>
        <v>b</v>
      </c>
      <c r="C145" s="5" t="s">
        <v>2</v>
      </c>
      <c r="D145" s="4" t="s">
        <v>12</v>
      </c>
      <c r="E145" s="22"/>
      <c r="F145" s="22"/>
      <c r="G145" s="22">
        <v>0</v>
      </c>
      <c r="H145" s="22"/>
      <c r="I145" s="22"/>
      <c r="J145" s="23">
        <f t="shared" si="358"/>
        <v>0</v>
      </c>
      <c r="K145" s="23">
        <f t="shared" si="359"/>
        <v>0</v>
      </c>
      <c r="L145" s="24" t="e">
        <f t="shared" si="360"/>
        <v>#DIV/0!</v>
      </c>
      <c r="M145" s="22">
        <v>0</v>
      </c>
      <c r="N145" s="22">
        <v>0</v>
      </c>
      <c r="O145" s="22"/>
      <c r="P145" s="22">
        <f t="shared" si="373"/>
        <v>0</v>
      </c>
      <c r="Q145" s="22">
        <f t="shared" si="374"/>
        <v>0</v>
      </c>
      <c r="R145" s="25" t="e">
        <f t="shared" si="361"/>
        <v>#DIV/0!</v>
      </c>
      <c r="S145" s="22">
        <v>0</v>
      </c>
      <c r="T145" s="63"/>
      <c r="U145" s="12" t="s">
        <v>94</v>
      </c>
    </row>
    <row r="146" spans="1:21" ht="18.75" hidden="1" x14ac:dyDescent="0.25">
      <c r="A146" s="13" t="str">
        <f t="shared" si="356"/>
        <v>b</v>
      </c>
      <c r="B146" s="13" t="str">
        <f t="shared" si="357"/>
        <v>b</v>
      </c>
      <c r="C146" s="5" t="s">
        <v>2</v>
      </c>
      <c r="D146" s="4" t="s">
        <v>13</v>
      </c>
      <c r="E146" s="22"/>
      <c r="F146" s="22"/>
      <c r="G146" s="22">
        <v>0</v>
      </c>
      <c r="H146" s="22"/>
      <c r="I146" s="22"/>
      <c r="J146" s="23">
        <f t="shared" si="358"/>
        <v>0</v>
      </c>
      <c r="K146" s="23">
        <f t="shared" si="359"/>
        <v>0</v>
      </c>
      <c r="L146" s="24" t="e">
        <f t="shared" si="360"/>
        <v>#DIV/0!</v>
      </c>
      <c r="M146" s="22">
        <v>0</v>
      </c>
      <c r="N146" s="22">
        <v>0</v>
      </c>
      <c r="O146" s="22"/>
      <c r="P146" s="22">
        <f t="shared" si="373"/>
        <v>0</v>
      </c>
      <c r="Q146" s="22">
        <f t="shared" si="374"/>
        <v>0</v>
      </c>
      <c r="R146" s="25" t="e">
        <f t="shared" si="361"/>
        <v>#DIV/0!</v>
      </c>
      <c r="S146" s="22">
        <v>0</v>
      </c>
      <c r="T146" s="63"/>
      <c r="U146" s="12" t="s">
        <v>94</v>
      </c>
    </row>
    <row r="147" spans="1:21" ht="36" x14ac:dyDescent="0.25">
      <c r="A147" s="13" t="str">
        <f t="shared" si="356"/>
        <v>a</v>
      </c>
      <c r="B147" s="13" t="str">
        <f t="shared" si="357"/>
        <v>a</v>
      </c>
      <c r="C147" s="16" t="s">
        <v>112</v>
      </c>
      <c r="D147" s="17" t="s">
        <v>21</v>
      </c>
      <c r="E147" s="34">
        <f t="shared" ref="E147:G147" si="375">E148+E156+E157+E158</f>
        <v>900</v>
      </c>
      <c r="F147" s="34"/>
      <c r="G147" s="34">
        <f t="shared" si="375"/>
        <v>2015000</v>
      </c>
      <c r="H147" s="34">
        <f t="shared" ref="H147:I147" si="376">H148+H156+H157+H158</f>
        <v>1219618</v>
      </c>
      <c r="I147" s="34">
        <f t="shared" si="376"/>
        <v>622310</v>
      </c>
      <c r="J147" s="34">
        <f t="shared" si="358"/>
        <v>1841928</v>
      </c>
      <c r="K147" s="40">
        <f t="shared" si="359"/>
        <v>173072</v>
      </c>
      <c r="L147" s="41">
        <f t="shared" si="360"/>
        <v>0.91410818858560794</v>
      </c>
      <c r="M147" s="37">
        <f t="shared" ref="M147:N147" si="377">M148+M156+M157+M158</f>
        <v>2600000</v>
      </c>
      <c r="N147" s="37">
        <f t="shared" si="377"/>
        <v>2600000</v>
      </c>
      <c r="O147" s="34">
        <f t="shared" ref="O147" si="378">O148+O156+O157+O158</f>
        <v>622361</v>
      </c>
      <c r="P147" s="34">
        <f t="shared" ref="P147" si="379">P148+P156+P157+P158</f>
        <v>2464289</v>
      </c>
      <c r="Q147" s="40">
        <f t="shared" ref="Q147" si="380">Q148+Q156+Q157+Q158</f>
        <v>135711</v>
      </c>
      <c r="R147" s="42">
        <f t="shared" si="361"/>
        <v>0.94780346153846151</v>
      </c>
      <c r="S147" s="37">
        <f t="shared" ref="S147" si="381">S148+S156+S157+S158</f>
        <v>100000</v>
      </c>
      <c r="T147" s="65"/>
      <c r="U147" s="12" t="s">
        <v>95</v>
      </c>
    </row>
    <row r="148" spans="1:21" ht="18.75" x14ac:dyDescent="0.25">
      <c r="A148" s="13" t="str">
        <f t="shared" si="356"/>
        <v>a</v>
      </c>
      <c r="B148" s="13" t="str">
        <f t="shared" si="357"/>
        <v>a</v>
      </c>
      <c r="C148" s="3" t="s">
        <v>2</v>
      </c>
      <c r="D148" s="4" t="s">
        <v>3</v>
      </c>
      <c r="E148" s="38">
        <f t="shared" ref="E148:I148" si="382">E149+E150+E151+E152+E153+E154+E155</f>
        <v>900</v>
      </c>
      <c r="F148" s="38"/>
      <c r="G148" s="38">
        <f t="shared" si="382"/>
        <v>2000000</v>
      </c>
      <c r="H148" s="38">
        <f t="shared" si="382"/>
        <v>1219618</v>
      </c>
      <c r="I148" s="38">
        <f t="shared" si="382"/>
        <v>616310</v>
      </c>
      <c r="J148" s="34">
        <f t="shared" si="358"/>
        <v>1835928</v>
      </c>
      <c r="K148" s="40">
        <f t="shared" si="359"/>
        <v>164072</v>
      </c>
      <c r="L148" s="41">
        <f t="shared" si="360"/>
        <v>0.917964</v>
      </c>
      <c r="M148" s="38">
        <f t="shared" ref="M148:N148" si="383">M149+M150+M151+M152+M153+M154+M155</f>
        <v>2585000</v>
      </c>
      <c r="N148" s="38">
        <f t="shared" si="383"/>
        <v>2585000</v>
      </c>
      <c r="O148" s="38">
        <f t="shared" ref="O148:Q148" si="384">O149+O150+O151+O152+O153+O154+O155</f>
        <v>614361</v>
      </c>
      <c r="P148" s="38">
        <f t="shared" si="384"/>
        <v>2450289</v>
      </c>
      <c r="Q148" s="43">
        <f t="shared" si="384"/>
        <v>134711</v>
      </c>
      <c r="R148" s="44">
        <f t="shared" si="361"/>
        <v>0.94788742746615084</v>
      </c>
      <c r="S148" s="38">
        <f t="shared" ref="S148" si="385">S149+S150+S151+S152+S153+S154+S155</f>
        <v>100000</v>
      </c>
      <c r="T148" s="66"/>
      <c r="U148" s="12" t="s">
        <v>95</v>
      </c>
    </row>
    <row r="149" spans="1:21" ht="18.75" x14ac:dyDescent="0.25">
      <c r="A149" s="13" t="str">
        <f t="shared" si="356"/>
        <v>a</v>
      </c>
      <c r="B149" s="13" t="str">
        <f t="shared" si="357"/>
        <v>a</v>
      </c>
      <c r="C149" s="5" t="s">
        <v>2</v>
      </c>
      <c r="D149" s="6" t="s">
        <v>4</v>
      </c>
      <c r="E149" s="34"/>
      <c r="F149" s="34"/>
      <c r="G149" s="34">
        <v>1077000</v>
      </c>
      <c r="H149" s="34">
        <v>649219</v>
      </c>
      <c r="I149" s="34">
        <v>328800</v>
      </c>
      <c r="J149" s="34">
        <f t="shared" si="358"/>
        <v>978019</v>
      </c>
      <c r="K149" s="40">
        <f t="shared" si="359"/>
        <v>98981</v>
      </c>
      <c r="L149" s="41">
        <f t="shared" si="360"/>
        <v>0.90809563602599819</v>
      </c>
      <c r="M149" s="39">
        <v>1440000</v>
      </c>
      <c r="N149" s="39">
        <v>1440000</v>
      </c>
      <c r="O149" s="34">
        <v>328800</v>
      </c>
      <c r="P149" s="34">
        <f t="shared" ref="P149:P158" si="386">J149+O149</f>
        <v>1306819</v>
      </c>
      <c r="Q149" s="40">
        <f t="shared" ref="Q149:Q158" si="387">N149-P149</f>
        <v>133181</v>
      </c>
      <c r="R149" s="42">
        <f t="shared" si="361"/>
        <v>0.90751319444444445</v>
      </c>
      <c r="S149" s="28">
        <v>100000</v>
      </c>
      <c r="T149" s="67"/>
      <c r="U149" s="12" t="s">
        <v>95</v>
      </c>
    </row>
    <row r="150" spans="1:21" ht="18.75" hidden="1" x14ac:dyDescent="0.25">
      <c r="A150" s="13" t="str">
        <f t="shared" si="356"/>
        <v>b</v>
      </c>
      <c r="B150" s="13" t="str">
        <f t="shared" si="357"/>
        <v>a</v>
      </c>
      <c r="C150" s="5" t="s">
        <v>2</v>
      </c>
      <c r="D150" s="6" t="s">
        <v>5</v>
      </c>
      <c r="E150" s="34">
        <v>900</v>
      </c>
      <c r="F150" s="34"/>
      <c r="G150" s="34">
        <v>890000</v>
      </c>
      <c r="H150" s="34">
        <v>552442</v>
      </c>
      <c r="I150" s="34">
        <v>277510</v>
      </c>
      <c r="J150" s="34">
        <f t="shared" si="358"/>
        <v>829952</v>
      </c>
      <c r="K150" s="40">
        <f t="shared" si="359"/>
        <v>60048</v>
      </c>
      <c r="L150" s="41">
        <f t="shared" si="360"/>
        <v>0.93253033707865174</v>
      </c>
      <c r="M150" s="39">
        <v>1109000</v>
      </c>
      <c r="N150" s="39">
        <v>1109000</v>
      </c>
      <c r="O150" s="34">
        <v>277561</v>
      </c>
      <c r="P150" s="34">
        <f t="shared" si="386"/>
        <v>1107513</v>
      </c>
      <c r="Q150" s="40">
        <f t="shared" si="387"/>
        <v>1487</v>
      </c>
      <c r="R150" s="42">
        <f t="shared" si="361"/>
        <v>0.99865915238954017</v>
      </c>
      <c r="S150" s="28">
        <v>0</v>
      </c>
      <c r="T150" s="67"/>
      <c r="U150" s="12" t="s">
        <v>95</v>
      </c>
    </row>
    <row r="151" spans="1:21" ht="18.75" hidden="1" x14ac:dyDescent="0.25">
      <c r="A151" s="13" t="str">
        <f t="shared" si="356"/>
        <v>b</v>
      </c>
      <c r="B151" s="13" t="str">
        <f t="shared" si="357"/>
        <v>b</v>
      </c>
      <c r="C151" s="5" t="s">
        <v>2</v>
      </c>
      <c r="D151" s="6" t="s">
        <v>6</v>
      </c>
      <c r="E151" s="23"/>
      <c r="F151" s="23"/>
      <c r="G151" s="23">
        <v>0</v>
      </c>
      <c r="H151" s="23"/>
      <c r="I151" s="23"/>
      <c r="J151" s="23">
        <f t="shared" si="358"/>
        <v>0</v>
      </c>
      <c r="K151" s="23">
        <f t="shared" si="359"/>
        <v>0</v>
      </c>
      <c r="L151" s="24" t="e">
        <f t="shared" si="360"/>
        <v>#DIV/0!</v>
      </c>
      <c r="M151" s="28">
        <v>0</v>
      </c>
      <c r="N151" s="28">
        <v>0</v>
      </c>
      <c r="O151" s="23"/>
      <c r="P151" s="23">
        <f t="shared" si="386"/>
        <v>0</v>
      </c>
      <c r="Q151" s="23">
        <f t="shared" si="387"/>
        <v>0</v>
      </c>
      <c r="R151" s="26" t="e">
        <f t="shared" si="361"/>
        <v>#DIV/0!</v>
      </c>
      <c r="S151" s="28">
        <v>0</v>
      </c>
      <c r="T151" s="68"/>
      <c r="U151" s="12" t="s">
        <v>95</v>
      </c>
    </row>
    <row r="152" spans="1:21" ht="18.75" hidden="1" x14ac:dyDescent="0.25">
      <c r="A152" s="13" t="str">
        <f t="shared" si="356"/>
        <v>b</v>
      </c>
      <c r="B152" s="13" t="str">
        <f t="shared" si="357"/>
        <v>b</v>
      </c>
      <c r="C152" s="5" t="s">
        <v>2</v>
      </c>
      <c r="D152" s="7" t="s">
        <v>7</v>
      </c>
      <c r="E152" s="23"/>
      <c r="F152" s="23"/>
      <c r="G152" s="23">
        <v>0</v>
      </c>
      <c r="H152" s="23"/>
      <c r="I152" s="23"/>
      <c r="J152" s="23">
        <f t="shared" si="358"/>
        <v>0</v>
      </c>
      <c r="K152" s="23">
        <f t="shared" si="359"/>
        <v>0</v>
      </c>
      <c r="L152" s="24" t="e">
        <f t="shared" si="360"/>
        <v>#DIV/0!</v>
      </c>
      <c r="M152" s="28">
        <v>0</v>
      </c>
      <c r="N152" s="28">
        <v>0</v>
      </c>
      <c r="O152" s="23"/>
      <c r="P152" s="23">
        <f t="shared" si="386"/>
        <v>0</v>
      </c>
      <c r="Q152" s="23">
        <f t="shared" si="387"/>
        <v>0</v>
      </c>
      <c r="R152" s="26" t="e">
        <f t="shared" si="361"/>
        <v>#DIV/0!</v>
      </c>
      <c r="S152" s="28">
        <v>0</v>
      </c>
      <c r="T152" s="68"/>
      <c r="U152" s="12" t="s">
        <v>95</v>
      </c>
    </row>
    <row r="153" spans="1:21" ht="18.75" hidden="1" x14ac:dyDescent="0.25">
      <c r="A153" s="13" t="str">
        <f t="shared" si="356"/>
        <v>b</v>
      </c>
      <c r="B153" s="13" t="str">
        <f t="shared" si="357"/>
        <v>b</v>
      </c>
      <c r="C153" s="5" t="s">
        <v>2</v>
      </c>
      <c r="D153" s="7" t="s">
        <v>8</v>
      </c>
      <c r="E153" s="23"/>
      <c r="F153" s="23"/>
      <c r="G153" s="23">
        <v>0</v>
      </c>
      <c r="H153" s="23"/>
      <c r="I153" s="23"/>
      <c r="J153" s="23">
        <f t="shared" si="358"/>
        <v>0</v>
      </c>
      <c r="K153" s="23">
        <f t="shared" si="359"/>
        <v>0</v>
      </c>
      <c r="L153" s="24" t="e">
        <f t="shared" si="360"/>
        <v>#DIV/0!</v>
      </c>
      <c r="M153" s="28">
        <v>0</v>
      </c>
      <c r="N153" s="28">
        <v>0</v>
      </c>
      <c r="O153" s="23"/>
      <c r="P153" s="23">
        <f t="shared" si="386"/>
        <v>0</v>
      </c>
      <c r="Q153" s="23">
        <f t="shared" si="387"/>
        <v>0</v>
      </c>
      <c r="R153" s="26" t="e">
        <f t="shared" si="361"/>
        <v>#DIV/0!</v>
      </c>
      <c r="S153" s="28">
        <v>0</v>
      </c>
      <c r="T153" s="68"/>
      <c r="U153" s="12" t="s">
        <v>95</v>
      </c>
    </row>
    <row r="154" spans="1:21" ht="18.75" hidden="1" x14ac:dyDescent="0.25">
      <c r="A154" s="13" t="str">
        <f t="shared" si="356"/>
        <v>b</v>
      </c>
      <c r="B154" s="13" t="str">
        <f t="shared" si="357"/>
        <v>a</v>
      </c>
      <c r="C154" s="5" t="s">
        <v>2</v>
      </c>
      <c r="D154" s="7" t="s">
        <v>9</v>
      </c>
      <c r="E154" s="34"/>
      <c r="F154" s="34"/>
      <c r="G154" s="34">
        <v>21000</v>
      </c>
      <c r="H154" s="34">
        <v>13980</v>
      </c>
      <c r="I154" s="34">
        <v>6000</v>
      </c>
      <c r="J154" s="34">
        <f t="shared" si="358"/>
        <v>19980</v>
      </c>
      <c r="K154" s="40">
        <f t="shared" si="359"/>
        <v>1020</v>
      </c>
      <c r="L154" s="41">
        <f t="shared" si="360"/>
        <v>0.9514285714285714</v>
      </c>
      <c r="M154" s="39">
        <v>24000</v>
      </c>
      <c r="N154" s="39">
        <v>24000</v>
      </c>
      <c r="O154" s="34">
        <v>4000</v>
      </c>
      <c r="P154" s="34">
        <f t="shared" si="386"/>
        <v>23980</v>
      </c>
      <c r="Q154" s="40">
        <f t="shared" si="387"/>
        <v>20</v>
      </c>
      <c r="R154" s="42">
        <f t="shared" si="361"/>
        <v>0.99916666666666665</v>
      </c>
      <c r="S154" s="28">
        <v>0</v>
      </c>
      <c r="T154" s="67"/>
      <c r="U154" s="12" t="s">
        <v>95</v>
      </c>
    </row>
    <row r="155" spans="1:21" ht="18.75" hidden="1" x14ac:dyDescent="0.25">
      <c r="A155" s="13" t="str">
        <f t="shared" si="356"/>
        <v>b</v>
      </c>
      <c r="B155" s="13" t="str">
        <f t="shared" si="357"/>
        <v>a</v>
      </c>
      <c r="C155" s="5" t="s">
        <v>2</v>
      </c>
      <c r="D155" s="7" t="s">
        <v>10</v>
      </c>
      <c r="E155" s="34"/>
      <c r="F155" s="34"/>
      <c r="G155" s="34">
        <v>12000</v>
      </c>
      <c r="H155" s="34">
        <v>3977</v>
      </c>
      <c r="I155" s="34">
        <v>4000</v>
      </c>
      <c r="J155" s="34">
        <f t="shared" si="358"/>
        <v>7977</v>
      </c>
      <c r="K155" s="40">
        <f t="shared" si="359"/>
        <v>4023</v>
      </c>
      <c r="L155" s="41">
        <f t="shared" si="360"/>
        <v>0.66474999999999995</v>
      </c>
      <c r="M155" s="39">
        <v>12000</v>
      </c>
      <c r="N155" s="39">
        <v>12000</v>
      </c>
      <c r="O155" s="34">
        <v>4000</v>
      </c>
      <c r="P155" s="34">
        <f t="shared" si="386"/>
        <v>11977</v>
      </c>
      <c r="Q155" s="40">
        <f t="shared" si="387"/>
        <v>23</v>
      </c>
      <c r="R155" s="42">
        <f t="shared" si="361"/>
        <v>0.99808333333333332</v>
      </c>
      <c r="S155" s="28">
        <v>0</v>
      </c>
      <c r="T155" s="67"/>
      <c r="U155" s="12" t="s">
        <v>95</v>
      </c>
    </row>
    <row r="156" spans="1:21" ht="18.75" hidden="1" x14ac:dyDescent="0.25">
      <c r="A156" s="13" t="str">
        <f t="shared" si="356"/>
        <v>b</v>
      </c>
      <c r="B156" s="13" t="str">
        <f t="shared" si="357"/>
        <v>a</v>
      </c>
      <c r="C156" s="5" t="s">
        <v>2</v>
      </c>
      <c r="D156" s="4" t="s">
        <v>11</v>
      </c>
      <c r="E156" s="38"/>
      <c r="F156" s="38"/>
      <c r="G156" s="38">
        <v>15000</v>
      </c>
      <c r="H156" s="38"/>
      <c r="I156" s="38">
        <v>6000</v>
      </c>
      <c r="J156" s="34">
        <f t="shared" si="358"/>
        <v>6000</v>
      </c>
      <c r="K156" s="40">
        <f t="shared" si="359"/>
        <v>9000</v>
      </c>
      <c r="L156" s="41">
        <f t="shared" si="360"/>
        <v>0.4</v>
      </c>
      <c r="M156" s="38">
        <v>15000</v>
      </c>
      <c r="N156" s="38">
        <v>15000</v>
      </c>
      <c r="O156" s="38">
        <v>8000</v>
      </c>
      <c r="P156" s="38">
        <f t="shared" si="386"/>
        <v>14000</v>
      </c>
      <c r="Q156" s="43">
        <f t="shared" si="387"/>
        <v>1000</v>
      </c>
      <c r="R156" s="44">
        <f t="shared" si="361"/>
        <v>0.93333333333333335</v>
      </c>
      <c r="S156" s="28">
        <v>0</v>
      </c>
      <c r="T156" s="66"/>
      <c r="U156" s="12" t="s">
        <v>95</v>
      </c>
    </row>
    <row r="157" spans="1:21" ht="18.75" hidden="1" x14ac:dyDescent="0.25">
      <c r="A157" s="13" t="str">
        <f t="shared" si="356"/>
        <v>b</v>
      </c>
      <c r="B157" s="13" t="str">
        <f t="shared" si="357"/>
        <v>b</v>
      </c>
      <c r="C157" s="5" t="s">
        <v>2</v>
      </c>
      <c r="D157" s="4" t="s">
        <v>12</v>
      </c>
      <c r="E157" s="22"/>
      <c r="F157" s="22"/>
      <c r="G157" s="22">
        <v>0</v>
      </c>
      <c r="H157" s="22"/>
      <c r="I157" s="22"/>
      <c r="J157" s="23">
        <f t="shared" si="358"/>
        <v>0</v>
      </c>
      <c r="K157" s="23">
        <f t="shared" si="359"/>
        <v>0</v>
      </c>
      <c r="L157" s="24" t="e">
        <f t="shared" si="360"/>
        <v>#DIV/0!</v>
      </c>
      <c r="M157" s="22">
        <v>0</v>
      </c>
      <c r="N157" s="22">
        <v>0</v>
      </c>
      <c r="O157" s="22"/>
      <c r="P157" s="22">
        <f t="shared" si="386"/>
        <v>0</v>
      </c>
      <c r="Q157" s="22">
        <f t="shared" si="387"/>
        <v>0</v>
      </c>
      <c r="R157" s="25" t="e">
        <f t="shared" si="361"/>
        <v>#DIV/0!</v>
      </c>
      <c r="S157" s="22">
        <v>0</v>
      </c>
      <c r="T157" s="63"/>
      <c r="U157" s="12" t="s">
        <v>95</v>
      </c>
    </row>
    <row r="158" spans="1:21" ht="18.75" hidden="1" x14ac:dyDescent="0.25">
      <c r="A158" s="13" t="str">
        <f t="shared" si="356"/>
        <v>b</v>
      </c>
      <c r="B158" s="13" t="str">
        <f t="shared" si="357"/>
        <v>b</v>
      </c>
      <c r="C158" s="5" t="s">
        <v>2</v>
      </c>
      <c r="D158" s="4" t="s">
        <v>13</v>
      </c>
      <c r="E158" s="22"/>
      <c r="F158" s="22"/>
      <c r="G158" s="22">
        <v>0</v>
      </c>
      <c r="H158" s="22"/>
      <c r="I158" s="22"/>
      <c r="J158" s="23">
        <f t="shared" si="358"/>
        <v>0</v>
      </c>
      <c r="K158" s="23">
        <f t="shared" si="359"/>
        <v>0</v>
      </c>
      <c r="L158" s="24" t="e">
        <f t="shared" si="360"/>
        <v>#DIV/0!</v>
      </c>
      <c r="M158" s="22">
        <v>0</v>
      </c>
      <c r="N158" s="22">
        <v>0</v>
      </c>
      <c r="O158" s="22"/>
      <c r="P158" s="22">
        <f t="shared" si="386"/>
        <v>0</v>
      </c>
      <c r="Q158" s="22">
        <f t="shared" si="387"/>
        <v>0</v>
      </c>
      <c r="R158" s="25" t="e">
        <f t="shared" si="361"/>
        <v>#DIV/0!</v>
      </c>
      <c r="S158" s="22">
        <v>0</v>
      </c>
      <c r="T158" s="63"/>
      <c r="U158" s="12" t="s">
        <v>95</v>
      </c>
    </row>
    <row r="159" spans="1:21" ht="18.75" hidden="1" x14ac:dyDescent="0.25">
      <c r="A159" s="13" t="str">
        <f t="shared" si="356"/>
        <v>b</v>
      </c>
      <c r="B159" s="13" t="str">
        <f t="shared" si="357"/>
        <v>a</v>
      </c>
      <c r="C159" s="45" t="s">
        <v>114</v>
      </c>
      <c r="D159" s="46" t="s">
        <v>113</v>
      </c>
      <c r="E159" s="34">
        <f t="shared" ref="E159:I159" si="388">E160+E168+E169+E170</f>
        <v>2150</v>
      </c>
      <c r="F159" s="34"/>
      <c r="G159" s="34">
        <f t="shared" si="388"/>
        <v>528000</v>
      </c>
      <c r="H159" s="34">
        <f t="shared" si="388"/>
        <v>147888</v>
      </c>
      <c r="I159" s="34">
        <f t="shared" si="388"/>
        <v>268362</v>
      </c>
      <c r="J159" s="34">
        <f t="shared" si="358"/>
        <v>416250</v>
      </c>
      <c r="K159" s="40">
        <f t="shared" si="359"/>
        <v>111750</v>
      </c>
      <c r="L159" s="41">
        <f t="shared" si="360"/>
        <v>0.78835227272727271</v>
      </c>
      <c r="M159" s="37">
        <f t="shared" ref="M159:Q159" si="389">M160+M168+M169+M170</f>
        <v>685000</v>
      </c>
      <c r="N159" s="37">
        <f t="shared" si="389"/>
        <v>685000</v>
      </c>
      <c r="O159" s="34">
        <f t="shared" si="389"/>
        <v>228935</v>
      </c>
      <c r="P159" s="34">
        <f t="shared" si="389"/>
        <v>645185</v>
      </c>
      <c r="Q159" s="40">
        <f t="shared" si="389"/>
        <v>39815</v>
      </c>
      <c r="R159" s="42">
        <f t="shared" si="361"/>
        <v>0.94187591240875912</v>
      </c>
      <c r="S159" s="37">
        <f t="shared" ref="S159" si="390">S160+S168+S169+S170</f>
        <v>0</v>
      </c>
      <c r="T159" s="65"/>
      <c r="U159" s="12" t="s">
        <v>199</v>
      </c>
    </row>
    <row r="160" spans="1:21" ht="18.75" hidden="1" x14ac:dyDescent="0.25">
      <c r="A160" s="13" t="str">
        <f t="shared" si="356"/>
        <v>b</v>
      </c>
      <c r="B160" s="13" t="str">
        <f t="shared" si="357"/>
        <v>a</v>
      </c>
      <c r="C160" s="3" t="s">
        <v>2</v>
      </c>
      <c r="D160" s="4" t="s">
        <v>3</v>
      </c>
      <c r="E160" s="38">
        <f t="shared" ref="E160" si="391">E161+E162+E163+E164+E165+E166+E167</f>
        <v>2150</v>
      </c>
      <c r="F160" s="38"/>
      <c r="G160" s="38">
        <f t="shared" ref="G160" si="392">G161+G162+G163+G164+G165+G166+G167</f>
        <v>523000</v>
      </c>
      <c r="H160" s="38">
        <f t="shared" ref="H160:I160" si="393">H161+H162+H163+H164+H165+H166+H167</f>
        <v>147888</v>
      </c>
      <c r="I160" s="38">
        <f t="shared" si="393"/>
        <v>268362</v>
      </c>
      <c r="J160" s="34">
        <f t="shared" si="358"/>
        <v>416250</v>
      </c>
      <c r="K160" s="40">
        <f t="shared" si="359"/>
        <v>106750</v>
      </c>
      <c r="L160" s="41">
        <f t="shared" si="360"/>
        <v>0.79588910133843216</v>
      </c>
      <c r="M160" s="38">
        <f t="shared" ref="M160:Q160" si="394">M161+M162+M163+M164+M165+M166+M167</f>
        <v>680000</v>
      </c>
      <c r="N160" s="38">
        <f t="shared" si="394"/>
        <v>680000</v>
      </c>
      <c r="O160" s="38">
        <f t="shared" si="394"/>
        <v>228935</v>
      </c>
      <c r="P160" s="38">
        <f t="shared" si="394"/>
        <v>645185</v>
      </c>
      <c r="Q160" s="43">
        <f t="shared" si="394"/>
        <v>34815</v>
      </c>
      <c r="R160" s="44">
        <f t="shared" si="361"/>
        <v>0.94880147058823527</v>
      </c>
      <c r="S160" s="28">
        <v>0</v>
      </c>
      <c r="T160" s="66"/>
      <c r="U160" s="12" t="s">
        <v>199</v>
      </c>
    </row>
    <row r="161" spans="1:21" ht="18.75" hidden="1" x14ac:dyDescent="0.25">
      <c r="A161" s="13" t="str">
        <f t="shared" si="356"/>
        <v>b</v>
      </c>
      <c r="B161" s="13" t="str">
        <f t="shared" si="357"/>
        <v>a</v>
      </c>
      <c r="C161" s="5" t="s">
        <v>2</v>
      </c>
      <c r="D161" s="6" t="s">
        <v>4</v>
      </c>
      <c r="E161" s="34"/>
      <c r="F161" s="34"/>
      <c r="G161" s="34">
        <v>113000</v>
      </c>
      <c r="H161" s="34">
        <v>63600</v>
      </c>
      <c r="I161" s="34">
        <v>31800</v>
      </c>
      <c r="J161" s="34">
        <f t="shared" si="358"/>
        <v>95400</v>
      </c>
      <c r="K161" s="40">
        <f t="shared" si="359"/>
        <v>17600</v>
      </c>
      <c r="L161" s="41">
        <f t="shared" si="360"/>
        <v>0.84424778761061947</v>
      </c>
      <c r="M161" s="39">
        <v>150000</v>
      </c>
      <c r="N161" s="39">
        <v>150000</v>
      </c>
      <c r="O161" s="34">
        <v>31800</v>
      </c>
      <c r="P161" s="34">
        <f t="shared" ref="P161:P170" si="395">J161+O161</f>
        <v>127200</v>
      </c>
      <c r="Q161" s="40">
        <f t="shared" ref="Q161:Q170" si="396">N161-P161</f>
        <v>22800</v>
      </c>
      <c r="R161" s="42">
        <f t="shared" si="361"/>
        <v>0.84799999999999998</v>
      </c>
      <c r="S161" s="28">
        <v>0</v>
      </c>
      <c r="T161" s="67"/>
      <c r="U161" s="12" t="s">
        <v>199</v>
      </c>
    </row>
    <row r="162" spans="1:21" ht="18.75" hidden="1" x14ac:dyDescent="0.25">
      <c r="A162" s="13" t="str">
        <f t="shared" si="356"/>
        <v>b</v>
      </c>
      <c r="B162" s="13" t="str">
        <f t="shared" si="357"/>
        <v>a</v>
      </c>
      <c r="C162" s="5" t="s">
        <v>2</v>
      </c>
      <c r="D162" s="6" t="s">
        <v>5</v>
      </c>
      <c r="E162" s="34">
        <v>2150</v>
      </c>
      <c r="F162" s="34"/>
      <c r="G162" s="34">
        <v>95000</v>
      </c>
      <c r="H162" s="34">
        <v>44873</v>
      </c>
      <c r="I162" s="34">
        <v>34562</v>
      </c>
      <c r="J162" s="34">
        <f t="shared" si="358"/>
        <v>79435</v>
      </c>
      <c r="K162" s="40">
        <f t="shared" si="359"/>
        <v>15565</v>
      </c>
      <c r="L162" s="41">
        <f t="shared" si="360"/>
        <v>0.8361578947368421</v>
      </c>
      <c r="M162" s="39">
        <v>125000</v>
      </c>
      <c r="N162" s="39">
        <v>125000</v>
      </c>
      <c r="O162" s="34">
        <v>33550</v>
      </c>
      <c r="P162" s="34">
        <f t="shared" si="395"/>
        <v>112985</v>
      </c>
      <c r="Q162" s="40">
        <f t="shared" si="396"/>
        <v>12015</v>
      </c>
      <c r="R162" s="42">
        <f t="shared" si="361"/>
        <v>0.90388000000000002</v>
      </c>
      <c r="S162" s="28">
        <v>0</v>
      </c>
      <c r="T162" s="67"/>
      <c r="U162" s="12" t="s">
        <v>199</v>
      </c>
    </row>
    <row r="163" spans="1:21" ht="18.75" hidden="1" x14ac:dyDescent="0.25">
      <c r="A163" s="13" t="str">
        <f t="shared" si="356"/>
        <v>b</v>
      </c>
      <c r="B163" s="13" t="str">
        <f t="shared" si="357"/>
        <v>b</v>
      </c>
      <c r="C163" s="5" t="s">
        <v>2</v>
      </c>
      <c r="D163" s="6" t="s">
        <v>6</v>
      </c>
      <c r="E163" s="23"/>
      <c r="F163" s="23"/>
      <c r="G163" s="23">
        <v>0</v>
      </c>
      <c r="H163" s="23"/>
      <c r="I163" s="23"/>
      <c r="J163" s="23">
        <f t="shared" si="358"/>
        <v>0</v>
      </c>
      <c r="K163" s="23">
        <f t="shared" si="359"/>
        <v>0</v>
      </c>
      <c r="L163" s="24" t="e">
        <f t="shared" si="360"/>
        <v>#DIV/0!</v>
      </c>
      <c r="M163" s="28">
        <v>0</v>
      </c>
      <c r="N163" s="28">
        <v>0</v>
      </c>
      <c r="O163" s="23"/>
      <c r="P163" s="23">
        <f t="shared" si="395"/>
        <v>0</v>
      </c>
      <c r="Q163" s="23">
        <f t="shared" si="396"/>
        <v>0</v>
      </c>
      <c r="R163" s="26" t="e">
        <f t="shared" si="361"/>
        <v>#DIV/0!</v>
      </c>
      <c r="S163" s="28">
        <v>0</v>
      </c>
      <c r="T163" s="68"/>
      <c r="U163" s="12" t="s">
        <v>199</v>
      </c>
    </row>
    <row r="164" spans="1:21" ht="18.75" hidden="1" x14ac:dyDescent="0.25">
      <c r="A164" s="13" t="str">
        <f t="shared" si="356"/>
        <v>b</v>
      </c>
      <c r="B164" s="13" t="str">
        <f t="shared" si="357"/>
        <v>b</v>
      </c>
      <c r="C164" s="5" t="s">
        <v>2</v>
      </c>
      <c r="D164" s="7" t="s">
        <v>7</v>
      </c>
      <c r="E164" s="23"/>
      <c r="F164" s="23"/>
      <c r="G164" s="23">
        <v>0</v>
      </c>
      <c r="H164" s="23"/>
      <c r="I164" s="23"/>
      <c r="J164" s="23">
        <f t="shared" si="358"/>
        <v>0</v>
      </c>
      <c r="K164" s="23">
        <f t="shared" si="359"/>
        <v>0</v>
      </c>
      <c r="L164" s="24" t="e">
        <f t="shared" si="360"/>
        <v>#DIV/0!</v>
      </c>
      <c r="M164" s="28">
        <v>0</v>
      </c>
      <c r="N164" s="28">
        <v>0</v>
      </c>
      <c r="O164" s="23"/>
      <c r="P164" s="23">
        <f t="shared" si="395"/>
        <v>0</v>
      </c>
      <c r="Q164" s="23">
        <f t="shared" si="396"/>
        <v>0</v>
      </c>
      <c r="R164" s="26" t="e">
        <f t="shared" si="361"/>
        <v>#DIV/0!</v>
      </c>
      <c r="S164" s="28">
        <v>0</v>
      </c>
      <c r="T164" s="68"/>
      <c r="U164" s="12" t="s">
        <v>199</v>
      </c>
    </row>
    <row r="165" spans="1:21" ht="18.75" hidden="1" x14ac:dyDescent="0.25">
      <c r="A165" s="13" t="str">
        <f t="shared" si="356"/>
        <v>b</v>
      </c>
      <c r="B165" s="13" t="str">
        <f t="shared" si="357"/>
        <v>b</v>
      </c>
      <c r="C165" s="5" t="s">
        <v>2</v>
      </c>
      <c r="D165" s="7" t="s">
        <v>8</v>
      </c>
      <c r="E165" s="23"/>
      <c r="F165" s="23"/>
      <c r="G165" s="23">
        <v>0</v>
      </c>
      <c r="H165" s="23"/>
      <c r="I165" s="23"/>
      <c r="J165" s="23">
        <f t="shared" si="358"/>
        <v>0</v>
      </c>
      <c r="K165" s="23">
        <f t="shared" si="359"/>
        <v>0</v>
      </c>
      <c r="L165" s="24" t="e">
        <f t="shared" si="360"/>
        <v>#DIV/0!</v>
      </c>
      <c r="M165" s="28">
        <v>0</v>
      </c>
      <c r="N165" s="28">
        <v>0</v>
      </c>
      <c r="O165" s="23"/>
      <c r="P165" s="23">
        <f t="shared" si="395"/>
        <v>0</v>
      </c>
      <c r="Q165" s="23">
        <f t="shared" si="396"/>
        <v>0</v>
      </c>
      <c r="R165" s="26" t="e">
        <f t="shared" si="361"/>
        <v>#DIV/0!</v>
      </c>
      <c r="S165" s="28">
        <v>0</v>
      </c>
      <c r="T165" s="68"/>
      <c r="U165" s="12" t="s">
        <v>199</v>
      </c>
    </row>
    <row r="166" spans="1:21" ht="18.75" hidden="1" x14ac:dyDescent="0.25">
      <c r="A166" s="13" t="str">
        <f t="shared" si="356"/>
        <v>b</v>
      </c>
      <c r="B166" s="13" t="str">
        <f t="shared" si="357"/>
        <v>a</v>
      </c>
      <c r="C166" s="5" t="s">
        <v>2</v>
      </c>
      <c r="D166" s="7" t="s">
        <v>9</v>
      </c>
      <c r="E166" s="34"/>
      <c r="F166" s="34"/>
      <c r="G166" s="34">
        <v>5000</v>
      </c>
      <c r="H166" s="34"/>
      <c r="I166" s="34"/>
      <c r="J166" s="34">
        <f t="shared" si="358"/>
        <v>0</v>
      </c>
      <c r="K166" s="40">
        <f t="shared" si="359"/>
        <v>5000</v>
      </c>
      <c r="L166" s="41">
        <f t="shared" si="360"/>
        <v>0</v>
      </c>
      <c r="M166" s="39">
        <v>5000</v>
      </c>
      <c r="N166" s="39">
        <v>5000</v>
      </c>
      <c r="O166" s="34">
        <v>5000</v>
      </c>
      <c r="P166" s="34">
        <f t="shared" si="395"/>
        <v>5000</v>
      </c>
      <c r="Q166" s="40">
        <f t="shared" si="396"/>
        <v>0</v>
      </c>
      <c r="R166" s="42">
        <f t="shared" si="361"/>
        <v>1</v>
      </c>
      <c r="S166" s="28">
        <v>0</v>
      </c>
      <c r="T166" s="67"/>
      <c r="U166" s="12" t="s">
        <v>199</v>
      </c>
    </row>
    <row r="167" spans="1:21" ht="18.75" x14ac:dyDescent="0.25">
      <c r="A167" s="13" t="str">
        <f t="shared" si="356"/>
        <v>a</v>
      </c>
      <c r="B167" s="13" t="str">
        <f t="shared" si="357"/>
        <v>a</v>
      </c>
      <c r="C167" s="5" t="s">
        <v>2</v>
      </c>
      <c r="D167" s="7" t="s">
        <v>10</v>
      </c>
      <c r="E167" s="34"/>
      <c r="F167" s="34"/>
      <c r="G167" s="34">
        <v>310000</v>
      </c>
      <c r="H167" s="34">
        <v>39415</v>
      </c>
      <c r="I167" s="57">
        <v>202000</v>
      </c>
      <c r="J167" s="34">
        <f t="shared" si="358"/>
        <v>241415</v>
      </c>
      <c r="K167" s="40">
        <f t="shared" si="359"/>
        <v>68585</v>
      </c>
      <c r="L167" s="41">
        <f t="shared" si="360"/>
        <v>0.77875806451612906</v>
      </c>
      <c r="M167" s="39">
        <v>400000</v>
      </c>
      <c r="N167" s="39">
        <v>400000</v>
      </c>
      <c r="O167" s="57">
        <v>158585</v>
      </c>
      <c r="P167" s="34">
        <f t="shared" si="395"/>
        <v>400000</v>
      </c>
      <c r="Q167" s="40">
        <f t="shared" si="396"/>
        <v>0</v>
      </c>
      <c r="R167" s="42">
        <f t="shared" si="361"/>
        <v>1</v>
      </c>
      <c r="S167" s="28">
        <v>100000</v>
      </c>
      <c r="T167" s="67"/>
      <c r="U167" s="12" t="s">
        <v>199</v>
      </c>
    </row>
    <row r="168" spans="1:21" ht="18.75" hidden="1" x14ac:dyDescent="0.25">
      <c r="A168" s="13" t="str">
        <f t="shared" si="356"/>
        <v>b</v>
      </c>
      <c r="B168" s="13" t="str">
        <f t="shared" si="357"/>
        <v>a</v>
      </c>
      <c r="C168" s="5" t="s">
        <v>2</v>
      </c>
      <c r="D168" s="4" t="s">
        <v>11</v>
      </c>
      <c r="E168" s="38"/>
      <c r="F168" s="38"/>
      <c r="G168" s="38">
        <v>5000</v>
      </c>
      <c r="H168" s="38"/>
      <c r="I168" s="38"/>
      <c r="J168" s="34">
        <f t="shared" si="358"/>
        <v>0</v>
      </c>
      <c r="K168" s="40">
        <f t="shared" si="359"/>
        <v>5000</v>
      </c>
      <c r="L168" s="41">
        <f t="shared" si="360"/>
        <v>0</v>
      </c>
      <c r="M168" s="38">
        <v>5000</v>
      </c>
      <c r="N168" s="38">
        <v>5000</v>
      </c>
      <c r="O168" s="38"/>
      <c r="P168" s="38">
        <f t="shared" si="395"/>
        <v>0</v>
      </c>
      <c r="Q168" s="43">
        <f t="shared" si="396"/>
        <v>5000</v>
      </c>
      <c r="R168" s="44">
        <f t="shared" si="361"/>
        <v>0</v>
      </c>
      <c r="S168" s="28">
        <v>0</v>
      </c>
      <c r="T168" s="66"/>
      <c r="U168" s="12" t="s">
        <v>199</v>
      </c>
    </row>
    <row r="169" spans="1:21" ht="18.75" hidden="1" x14ac:dyDescent="0.25">
      <c r="A169" s="13" t="str">
        <f t="shared" si="356"/>
        <v>b</v>
      </c>
      <c r="B169" s="13" t="str">
        <f t="shared" si="357"/>
        <v>b</v>
      </c>
      <c r="C169" s="5" t="s">
        <v>2</v>
      </c>
      <c r="D169" s="4" t="s">
        <v>12</v>
      </c>
      <c r="E169" s="22"/>
      <c r="F169" s="22"/>
      <c r="G169" s="22">
        <v>0</v>
      </c>
      <c r="H169" s="22"/>
      <c r="I169" s="22"/>
      <c r="J169" s="23">
        <f t="shared" si="358"/>
        <v>0</v>
      </c>
      <c r="K169" s="23">
        <f t="shared" si="359"/>
        <v>0</v>
      </c>
      <c r="L169" s="24" t="e">
        <f t="shared" si="360"/>
        <v>#DIV/0!</v>
      </c>
      <c r="M169" s="22">
        <v>0</v>
      </c>
      <c r="N169" s="22">
        <v>0</v>
      </c>
      <c r="O169" s="22"/>
      <c r="P169" s="22">
        <f t="shared" si="395"/>
        <v>0</v>
      </c>
      <c r="Q169" s="22">
        <f t="shared" si="396"/>
        <v>0</v>
      </c>
      <c r="R169" s="25" t="e">
        <f t="shared" si="361"/>
        <v>#DIV/0!</v>
      </c>
      <c r="S169" s="22">
        <v>0</v>
      </c>
      <c r="T169" s="63"/>
      <c r="U169" s="12" t="s">
        <v>199</v>
      </c>
    </row>
    <row r="170" spans="1:21" ht="18.75" hidden="1" x14ac:dyDescent="0.25">
      <c r="A170" s="13" t="str">
        <f t="shared" si="356"/>
        <v>b</v>
      </c>
      <c r="B170" s="13" t="str">
        <f t="shared" si="357"/>
        <v>b</v>
      </c>
      <c r="C170" s="5" t="s">
        <v>2</v>
      </c>
      <c r="D170" s="4" t="s">
        <v>13</v>
      </c>
      <c r="E170" s="22"/>
      <c r="F170" s="22"/>
      <c r="G170" s="22">
        <v>0</v>
      </c>
      <c r="H170" s="22"/>
      <c r="I170" s="22"/>
      <c r="J170" s="23">
        <f t="shared" si="358"/>
        <v>0</v>
      </c>
      <c r="K170" s="23">
        <f t="shared" si="359"/>
        <v>0</v>
      </c>
      <c r="L170" s="24" t="e">
        <f t="shared" si="360"/>
        <v>#DIV/0!</v>
      </c>
      <c r="M170" s="22">
        <v>0</v>
      </c>
      <c r="N170" s="22">
        <v>0</v>
      </c>
      <c r="O170" s="22"/>
      <c r="P170" s="22">
        <f t="shared" si="395"/>
        <v>0</v>
      </c>
      <c r="Q170" s="22">
        <f t="shared" si="396"/>
        <v>0</v>
      </c>
      <c r="R170" s="25" t="e">
        <f t="shared" si="361"/>
        <v>#DIV/0!</v>
      </c>
      <c r="S170" s="22">
        <v>0</v>
      </c>
      <c r="T170" s="63"/>
      <c r="U170" s="12" t="s">
        <v>199</v>
      </c>
    </row>
    <row r="171" spans="1:21" ht="18.75" hidden="1" x14ac:dyDescent="0.25">
      <c r="A171" s="13" t="str">
        <f t="shared" si="356"/>
        <v>b</v>
      </c>
      <c r="B171" s="13" t="str">
        <f t="shared" si="357"/>
        <v>a</v>
      </c>
      <c r="C171" s="16" t="s">
        <v>115</v>
      </c>
      <c r="D171" s="17" t="s">
        <v>22</v>
      </c>
      <c r="E171" s="23">
        <f t="shared" ref="E171:I171" si="397">E172+E180+E181+E182</f>
        <v>165589</v>
      </c>
      <c r="F171" s="23">
        <f t="shared" ref="F171" si="398">F172+F180+F181+F182</f>
        <v>15741</v>
      </c>
      <c r="G171" s="23">
        <f t="shared" si="397"/>
        <v>2075267700</v>
      </c>
      <c r="H171" s="23">
        <f t="shared" si="397"/>
        <v>1379133052</v>
      </c>
      <c r="I171" s="23">
        <f t="shared" si="397"/>
        <v>702153982</v>
      </c>
      <c r="J171" s="23">
        <f t="shared" si="358"/>
        <v>2081287034</v>
      </c>
      <c r="K171" s="49">
        <f t="shared" si="359"/>
        <v>-6019334</v>
      </c>
      <c r="L171" s="50">
        <f t="shared" si="360"/>
        <v>1.0029005096547303</v>
      </c>
      <c r="M171" s="23">
        <f t="shared" ref="M171:O171" si="399">M172+M180+M181+M182</f>
        <v>2783892000</v>
      </c>
      <c r="N171" s="23">
        <f t="shared" si="399"/>
        <v>2783892000</v>
      </c>
      <c r="O171" s="23">
        <f t="shared" si="399"/>
        <v>704253664</v>
      </c>
      <c r="P171" s="23">
        <f t="shared" ref="P171" si="400">P172+P180+P181+P182</f>
        <v>2785540698</v>
      </c>
      <c r="Q171" s="49">
        <f t="shared" ref="Q171" si="401">Q172+Q180+Q181+Q182</f>
        <v>-1648698</v>
      </c>
      <c r="R171" s="53">
        <f t="shared" si="361"/>
        <v>1.0005922277157304</v>
      </c>
      <c r="S171" s="23">
        <f t="shared" ref="S171" si="402">S172+S180+S181+S182</f>
        <v>0</v>
      </c>
      <c r="T171" s="64"/>
      <c r="U171" s="12" t="s">
        <v>91</v>
      </c>
    </row>
    <row r="172" spans="1:21" ht="18.75" hidden="1" x14ac:dyDescent="0.25">
      <c r="A172" s="13" t="str">
        <f t="shared" si="356"/>
        <v>b</v>
      </c>
      <c r="B172" s="13" t="str">
        <f t="shared" si="357"/>
        <v>a</v>
      </c>
      <c r="C172" s="3" t="s">
        <v>2</v>
      </c>
      <c r="D172" s="4" t="s">
        <v>3</v>
      </c>
      <c r="E172" s="22">
        <f t="shared" ref="E172:F172" si="403">E173+E174+E175+E176+E177+E178+E179</f>
        <v>165589</v>
      </c>
      <c r="F172" s="22">
        <f t="shared" si="403"/>
        <v>15741</v>
      </c>
      <c r="G172" s="22">
        <f t="shared" ref="G172" si="404">G173+G174+G175+G176+G177+G178+G179</f>
        <v>2075162700</v>
      </c>
      <c r="H172" s="22">
        <f t="shared" ref="H172:I172" si="405">H173+H174+H175+H176+H177+H178+H179</f>
        <v>1379114938</v>
      </c>
      <c r="I172" s="22">
        <f t="shared" si="405"/>
        <v>702122096</v>
      </c>
      <c r="J172" s="23">
        <f t="shared" si="358"/>
        <v>2081237034</v>
      </c>
      <c r="K172" s="49">
        <f t="shared" si="359"/>
        <v>-6074334</v>
      </c>
      <c r="L172" s="50">
        <f t="shared" si="360"/>
        <v>1.0029271603619321</v>
      </c>
      <c r="M172" s="22">
        <f t="shared" ref="M172:O172" si="406">M173+M174+M175+M176+M177+M178+M179</f>
        <v>2783787000</v>
      </c>
      <c r="N172" s="22">
        <f t="shared" si="406"/>
        <v>2783787000</v>
      </c>
      <c r="O172" s="22">
        <f t="shared" si="406"/>
        <v>704198664</v>
      </c>
      <c r="P172" s="22">
        <f t="shared" ref="P172:Q172" si="407">P173+P174+P175+P176+P177+P178+P179</f>
        <v>2785435698</v>
      </c>
      <c r="Q172" s="51">
        <f t="shared" si="407"/>
        <v>-1648698</v>
      </c>
      <c r="R172" s="52">
        <f t="shared" si="361"/>
        <v>1.000592250053614</v>
      </c>
      <c r="S172" s="22">
        <f t="shared" ref="S172" si="408">S173+S174+S175+S176+S177+S178+S179</f>
        <v>0</v>
      </c>
      <c r="T172" s="63"/>
      <c r="U172" s="12" t="s">
        <v>91</v>
      </c>
    </row>
    <row r="173" spans="1:21" ht="18.75" hidden="1" x14ac:dyDescent="0.25">
      <c r="A173" s="13" t="str">
        <f t="shared" si="356"/>
        <v>b</v>
      </c>
      <c r="B173" s="13" t="str">
        <f t="shared" si="357"/>
        <v>b</v>
      </c>
      <c r="C173" s="5" t="s">
        <v>2</v>
      </c>
      <c r="D173" s="6" t="s">
        <v>4</v>
      </c>
      <c r="E173" s="23">
        <f t="shared" ref="E173:F182" si="409">E185+E197+E209+E389+E449</f>
        <v>0</v>
      </c>
      <c r="F173" s="23">
        <f t="shared" si="409"/>
        <v>0</v>
      </c>
      <c r="G173" s="23">
        <f t="shared" ref="G173" si="410">G185+G197+G209+G389+G449</f>
        <v>0</v>
      </c>
      <c r="H173" s="23">
        <f t="shared" ref="H173:I173" si="411">H185+H197+H209+H389+H449</f>
        <v>0</v>
      </c>
      <c r="I173" s="23">
        <f t="shared" si="411"/>
        <v>0</v>
      </c>
      <c r="J173" s="23">
        <f t="shared" si="358"/>
        <v>0</v>
      </c>
      <c r="K173" s="23">
        <f t="shared" si="359"/>
        <v>0</v>
      </c>
      <c r="L173" s="24" t="e">
        <f t="shared" si="360"/>
        <v>#DIV/0!</v>
      </c>
      <c r="M173" s="23">
        <f t="shared" ref="M173:O182" si="412">M185+M197+M209+M389+M449</f>
        <v>0</v>
      </c>
      <c r="N173" s="23">
        <f t="shared" si="412"/>
        <v>0</v>
      </c>
      <c r="O173" s="23">
        <f t="shared" si="412"/>
        <v>0</v>
      </c>
      <c r="P173" s="23">
        <f t="shared" ref="P173:Q173" si="413">P185+P197+P209+P389+P449</f>
        <v>0</v>
      </c>
      <c r="Q173" s="23">
        <f t="shared" si="413"/>
        <v>0</v>
      </c>
      <c r="R173" s="26" t="e">
        <f t="shared" si="361"/>
        <v>#DIV/0!</v>
      </c>
      <c r="S173" s="23">
        <f t="shared" ref="S173" si="414">S185+S197+S209+S389+S449</f>
        <v>0</v>
      </c>
      <c r="T173" s="64"/>
      <c r="U173" s="12" t="s">
        <v>91</v>
      </c>
    </row>
    <row r="174" spans="1:21" ht="18.75" hidden="1" x14ac:dyDescent="0.25">
      <c r="A174" s="13" t="str">
        <f t="shared" si="356"/>
        <v>b</v>
      </c>
      <c r="B174" s="13" t="str">
        <f t="shared" si="357"/>
        <v>a</v>
      </c>
      <c r="C174" s="5" t="s">
        <v>2</v>
      </c>
      <c r="D174" s="6" t="s">
        <v>5</v>
      </c>
      <c r="E174" s="23">
        <f t="shared" si="409"/>
        <v>145980</v>
      </c>
      <c r="F174" s="23">
        <f t="shared" si="409"/>
        <v>11132</v>
      </c>
      <c r="G174" s="23">
        <f t="shared" ref="G174" si="415">G186+G198+G210+G390+G450</f>
        <v>7076840</v>
      </c>
      <c r="H174" s="23">
        <f t="shared" ref="H174:I174" si="416">H186+H198+H210+H390+H450</f>
        <v>4151628</v>
      </c>
      <c r="I174" s="23">
        <f t="shared" si="416"/>
        <v>2698431</v>
      </c>
      <c r="J174" s="23">
        <f t="shared" si="358"/>
        <v>6850059</v>
      </c>
      <c r="K174" s="49">
        <f t="shared" si="359"/>
        <v>226781</v>
      </c>
      <c r="L174" s="50">
        <f t="shared" si="360"/>
        <v>0.96795448250914251</v>
      </c>
      <c r="M174" s="23">
        <f t="shared" si="412"/>
        <v>10226000</v>
      </c>
      <c r="N174" s="23">
        <f t="shared" si="412"/>
        <v>10546390</v>
      </c>
      <c r="O174" s="23">
        <f t="shared" si="412"/>
        <v>2794550</v>
      </c>
      <c r="P174" s="23">
        <f t="shared" ref="P174:Q174" si="417">P186+P198+P210+P390+P450</f>
        <v>9644609</v>
      </c>
      <c r="Q174" s="49">
        <f t="shared" si="417"/>
        <v>901781</v>
      </c>
      <c r="R174" s="53">
        <f t="shared" si="361"/>
        <v>0.91449386946623445</v>
      </c>
      <c r="S174" s="23">
        <f t="shared" ref="S174" si="418">S186+S198+S210+S390+S450</f>
        <v>0</v>
      </c>
      <c r="T174" s="64"/>
      <c r="U174" s="12" t="s">
        <v>91</v>
      </c>
    </row>
    <row r="175" spans="1:21" ht="18.75" hidden="1" x14ac:dyDescent="0.25">
      <c r="A175" s="13" t="str">
        <f t="shared" si="356"/>
        <v>b</v>
      </c>
      <c r="B175" s="13" t="str">
        <f t="shared" si="357"/>
        <v>b</v>
      </c>
      <c r="C175" s="5" t="s">
        <v>2</v>
      </c>
      <c r="D175" s="6" t="s">
        <v>6</v>
      </c>
      <c r="E175" s="23">
        <f t="shared" si="409"/>
        <v>0</v>
      </c>
      <c r="F175" s="23">
        <f t="shared" si="409"/>
        <v>0</v>
      </c>
      <c r="G175" s="23">
        <f t="shared" ref="G175" si="419">G187+G199+G211+G391+G451</f>
        <v>0</v>
      </c>
      <c r="H175" s="23">
        <f t="shared" ref="H175:I175" si="420">H187+H199+H211+H391+H451</f>
        <v>0</v>
      </c>
      <c r="I175" s="23">
        <f t="shared" si="420"/>
        <v>0</v>
      </c>
      <c r="J175" s="23">
        <f t="shared" si="358"/>
        <v>0</v>
      </c>
      <c r="K175" s="23">
        <f t="shared" si="359"/>
        <v>0</v>
      </c>
      <c r="L175" s="24" t="e">
        <f t="shared" si="360"/>
        <v>#DIV/0!</v>
      </c>
      <c r="M175" s="23">
        <f t="shared" si="412"/>
        <v>0</v>
      </c>
      <c r="N175" s="23">
        <f t="shared" si="412"/>
        <v>0</v>
      </c>
      <c r="O175" s="23">
        <f t="shared" si="412"/>
        <v>0</v>
      </c>
      <c r="P175" s="23">
        <f t="shared" ref="P175:Q175" si="421">P187+P199+P211+P391+P451</f>
        <v>0</v>
      </c>
      <c r="Q175" s="23">
        <f t="shared" si="421"/>
        <v>0</v>
      </c>
      <c r="R175" s="26" t="e">
        <f t="shared" si="361"/>
        <v>#DIV/0!</v>
      </c>
      <c r="S175" s="23">
        <f t="shared" ref="S175" si="422">S187+S199+S211+S391+S451</f>
        <v>0</v>
      </c>
      <c r="T175" s="64"/>
      <c r="U175" s="12" t="s">
        <v>91</v>
      </c>
    </row>
    <row r="176" spans="1:21" ht="18.75" hidden="1" x14ac:dyDescent="0.25">
      <c r="A176" s="13" t="str">
        <f t="shared" si="356"/>
        <v>b</v>
      </c>
      <c r="B176" s="13" t="str">
        <f t="shared" si="357"/>
        <v>b</v>
      </c>
      <c r="C176" s="5" t="s">
        <v>2</v>
      </c>
      <c r="D176" s="7" t="s">
        <v>7</v>
      </c>
      <c r="E176" s="23">
        <f t="shared" si="409"/>
        <v>0</v>
      </c>
      <c r="F176" s="23">
        <f t="shared" si="409"/>
        <v>0</v>
      </c>
      <c r="G176" s="23">
        <f t="shared" ref="G176" si="423">G188+G200+G212+G392+G452</f>
        <v>0</v>
      </c>
      <c r="H176" s="23">
        <f t="shared" ref="H176:I176" si="424">H188+H200+H212+H392+H452</f>
        <v>0</v>
      </c>
      <c r="I176" s="23">
        <f t="shared" si="424"/>
        <v>0</v>
      </c>
      <c r="J176" s="23">
        <f t="shared" si="358"/>
        <v>0</v>
      </c>
      <c r="K176" s="23">
        <f t="shared" si="359"/>
        <v>0</v>
      </c>
      <c r="L176" s="24" t="e">
        <f t="shared" si="360"/>
        <v>#DIV/0!</v>
      </c>
      <c r="M176" s="23">
        <f t="shared" si="412"/>
        <v>0</v>
      </c>
      <c r="N176" s="23">
        <f t="shared" si="412"/>
        <v>0</v>
      </c>
      <c r="O176" s="23">
        <f t="shared" si="412"/>
        <v>0</v>
      </c>
      <c r="P176" s="23">
        <f t="shared" ref="P176:Q176" si="425">P188+P200+P212+P392+P452</f>
        <v>0</v>
      </c>
      <c r="Q176" s="23">
        <f t="shared" si="425"/>
        <v>0</v>
      </c>
      <c r="R176" s="26" t="e">
        <f t="shared" si="361"/>
        <v>#DIV/0!</v>
      </c>
      <c r="S176" s="23">
        <f t="shared" ref="S176" si="426">S188+S200+S212+S392+S452</f>
        <v>0</v>
      </c>
      <c r="T176" s="64"/>
      <c r="U176" s="12" t="s">
        <v>91</v>
      </c>
    </row>
    <row r="177" spans="1:21" ht="18.75" hidden="1" x14ac:dyDescent="0.25">
      <c r="A177" s="13" t="str">
        <f t="shared" si="356"/>
        <v>b</v>
      </c>
      <c r="B177" s="13" t="str">
        <f t="shared" si="357"/>
        <v>a</v>
      </c>
      <c r="C177" s="5" t="s">
        <v>2</v>
      </c>
      <c r="D177" s="7" t="s">
        <v>8</v>
      </c>
      <c r="E177" s="23">
        <f t="shared" si="409"/>
        <v>0</v>
      </c>
      <c r="F177" s="23">
        <f t="shared" si="409"/>
        <v>0</v>
      </c>
      <c r="G177" s="23">
        <f t="shared" ref="G177" si="427">G189+G201+G213+G393+G453</f>
        <v>18900</v>
      </c>
      <c r="H177" s="23">
        <f t="shared" ref="H177:I177" si="428">H189+H201+H213+H393+H453</f>
        <v>18803</v>
      </c>
      <c r="I177" s="23">
        <f t="shared" si="428"/>
        <v>0</v>
      </c>
      <c r="J177" s="23">
        <f t="shared" si="358"/>
        <v>18803</v>
      </c>
      <c r="K177" s="49">
        <f t="shared" si="359"/>
        <v>97</v>
      </c>
      <c r="L177" s="50">
        <f t="shared" si="360"/>
        <v>0.9948677248677249</v>
      </c>
      <c r="M177" s="23">
        <f t="shared" si="412"/>
        <v>0</v>
      </c>
      <c r="N177" s="23">
        <f t="shared" si="412"/>
        <v>18900</v>
      </c>
      <c r="O177" s="23">
        <f t="shared" si="412"/>
        <v>0</v>
      </c>
      <c r="P177" s="23">
        <f t="shared" ref="P177:Q177" si="429">P189+P201+P213+P393+P453</f>
        <v>18803</v>
      </c>
      <c r="Q177" s="49">
        <f t="shared" si="429"/>
        <v>97</v>
      </c>
      <c r="R177" s="53">
        <f t="shared" si="361"/>
        <v>0.9948677248677249</v>
      </c>
      <c r="S177" s="23">
        <f t="shared" ref="S177" si="430">S189+S201+S213+S393+S453</f>
        <v>0</v>
      </c>
      <c r="T177" s="64"/>
      <c r="U177" s="12" t="s">
        <v>91</v>
      </c>
    </row>
    <row r="178" spans="1:21" ht="18.75" hidden="1" x14ac:dyDescent="0.25">
      <c r="A178" s="13" t="str">
        <f t="shared" si="356"/>
        <v>b</v>
      </c>
      <c r="B178" s="13" t="str">
        <f t="shared" si="357"/>
        <v>a</v>
      </c>
      <c r="C178" s="5" t="s">
        <v>2</v>
      </c>
      <c r="D178" s="7" t="s">
        <v>9</v>
      </c>
      <c r="E178" s="23">
        <f t="shared" si="409"/>
        <v>4609</v>
      </c>
      <c r="F178" s="23">
        <f t="shared" si="409"/>
        <v>4609</v>
      </c>
      <c r="G178" s="23">
        <f t="shared" ref="G178" si="431">G190+G202+G214+G394+G454</f>
        <v>2063403576</v>
      </c>
      <c r="H178" s="23">
        <f t="shared" ref="H178:I178" si="432">H190+H202+H214+H394+H454</f>
        <v>1371651968</v>
      </c>
      <c r="I178" s="23">
        <f t="shared" si="432"/>
        <v>698106952</v>
      </c>
      <c r="J178" s="23">
        <f t="shared" si="358"/>
        <v>2069758920</v>
      </c>
      <c r="K178" s="49">
        <f t="shared" si="359"/>
        <v>-6355344</v>
      </c>
      <c r="L178" s="50">
        <f t="shared" si="360"/>
        <v>1.0030800295559825</v>
      </c>
      <c r="M178" s="23">
        <f t="shared" si="412"/>
        <v>2767797000</v>
      </c>
      <c r="N178" s="23">
        <f t="shared" si="412"/>
        <v>2767601176</v>
      </c>
      <c r="O178" s="23">
        <f t="shared" si="412"/>
        <v>700446964</v>
      </c>
      <c r="P178" s="23">
        <f t="shared" ref="P178:Q178" si="433">P190+P202+P214+P394+P454</f>
        <v>2770205884</v>
      </c>
      <c r="Q178" s="49">
        <f t="shared" si="433"/>
        <v>-2604708</v>
      </c>
      <c r="R178" s="53">
        <f t="shared" si="361"/>
        <v>1.0009411428288828</v>
      </c>
      <c r="S178" s="23">
        <f t="shared" ref="S178" si="434">S190+S202+S214+S394+S454</f>
        <v>0</v>
      </c>
      <c r="T178" s="64"/>
      <c r="U178" s="12" t="s">
        <v>91</v>
      </c>
    </row>
    <row r="179" spans="1:21" ht="18.75" hidden="1" x14ac:dyDescent="0.25">
      <c r="A179" s="13" t="str">
        <f t="shared" si="356"/>
        <v>b</v>
      </c>
      <c r="B179" s="13" t="str">
        <f t="shared" si="357"/>
        <v>a</v>
      </c>
      <c r="C179" s="5" t="s">
        <v>2</v>
      </c>
      <c r="D179" s="7" t="s">
        <v>10</v>
      </c>
      <c r="E179" s="23">
        <f t="shared" si="409"/>
        <v>15000</v>
      </c>
      <c r="F179" s="23">
        <f t="shared" si="409"/>
        <v>0</v>
      </c>
      <c r="G179" s="23">
        <f t="shared" ref="G179" si="435">G191+G203+G215+G395+G455</f>
        <v>4663384</v>
      </c>
      <c r="H179" s="23">
        <f t="shared" ref="H179:I179" si="436">H191+H203+H215+H395+H455</f>
        <v>3292539</v>
      </c>
      <c r="I179" s="23">
        <f t="shared" si="436"/>
        <v>1316713</v>
      </c>
      <c r="J179" s="23">
        <f t="shared" si="358"/>
        <v>4609252</v>
      </c>
      <c r="K179" s="49">
        <f t="shared" si="359"/>
        <v>54132</v>
      </c>
      <c r="L179" s="50">
        <f t="shared" si="360"/>
        <v>0.98839212040012148</v>
      </c>
      <c r="M179" s="23">
        <f t="shared" si="412"/>
        <v>5764000</v>
      </c>
      <c r="N179" s="23">
        <f t="shared" si="412"/>
        <v>5620534</v>
      </c>
      <c r="O179" s="23">
        <f t="shared" si="412"/>
        <v>957150</v>
      </c>
      <c r="P179" s="23">
        <f t="shared" ref="P179:Q179" si="437">P191+P203+P215+P395+P455</f>
        <v>5566402</v>
      </c>
      <c r="Q179" s="49">
        <f t="shared" si="437"/>
        <v>54132</v>
      </c>
      <c r="R179" s="53">
        <f t="shared" si="361"/>
        <v>0.99036888665738876</v>
      </c>
      <c r="S179" s="23">
        <f t="shared" ref="S179" si="438">S191+S203+S215+S395+S455</f>
        <v>0</v>
      </c>
      <c r="T179" s="64"/>
      <c r="U179" s="12" t="s">
        <v>91</v>
      </c>
    </row>
    <row r="180" spans="1:21" ht="18.75" hidden="1" x14ac:dyDescent="0.25">
      <c r="A180" s="13" t="str">
        <f t="shared" si="356"/>
        <v>b</v>
      </c>
      <c r="B180" s="13" t="str">
        <f t="shared" si="357"/>
        <v>a</v>
      </c>
      <c r="C180" s="3" t="s">
        <v>2</v>
      </c>
      <c r="D180" s="4" t="s">
        <v>11</v>
      </c>
      <c r="E180" s="22">
        <f t="shared" si="409"/>
        <v>0</v>
      </c>
      <c r="F180" s="22">
        <f t="shared" si="409"/>
        <v>0</v>
      </c>
      <c r="G180" s="22">
        <f t="shared" ref="G180" si="439">G192+G204+G216+G396+G456</f>
        <v>105000</v>
      </c>
      <c r="H180" s="22">
        <f t="shared" ref="H180:I180" si="440">H192+H204+H216+H396+H456</f>
        <v>18114</v>
      </c>
      <c r="I180" s="22">
        <f t="shared" si="440"/>
        <v>31886</v>
      </c>
      <c r="J180" s="23">
        <f t="shared" si="358"/>
        <v>50000</v>
      </c>
      <c r="K180" s="49">
        <f t="shared" si="359"/>
        <v>55000</v>
      </c>
      <c r="L180" s="50">
        <f t="shared" si="360"/>
        <v>0.47619047619047616</v>
      </c>
      <c r="M180" s="22">
        <f t="shared" si="412"/>
        <v>105000</v>
      </c>
      <c r="N180" s="22">
        <f t="shared" si="412"/>
        <v>105000</v>
      </c>
      <c r="O180" s="22">
        <f t="shared" si="412"/>
        <v>55000</v>
      </c>
      <c r="P180" s="22">
        <f t="shared" ref="P180:Q180" si="441">P192+P204+P216+P396+P456</f>
        <v>105000</v>
      </c>
      <c r="Q180" s="51">
        <f t="shared" si="441"/>
        <v>0</v>
      </c>
      <c r="R180" s="52">
        <f t="shared" si="361"/>
        <v>1</v>
      </c>
      <c r="S180" s="22">
        <f t="shared" ref="S180" si="442">S192+S204+S216+S396+S456</f>
        <v>0</v>
      </c>
      <c r="T180" s="63"/>
      <c r="U180" s="12" t="s">
        <v>91</v>
      </c>
    </row>
    <row r="181" spans="1:21" ht="18.75" hidden="1" x14ac:dyDescent="0.25">
      <c r="A181" s="13" t="str">
        <f t="shared" si="356"/>
        <v>b</v>
      </c>
      <c r="B181" s="13" t="str">
        <f t="shared" si="357"/>
        <v>b</v>
      </c>
      <c r="C181" s="3" t="s">
        <v>2</v>
      </c>
      <c r="D181" s="4" t="s">
        <v>12</v>
      </c>
      <c r="E181" s="22">
        <f t="shared" si="409"/>
        <v>0</v>
      </c>
      <c r="F181" s="22">
        <f t="shared" si="409"/>
        <v>0</v>
      </c>
      <c r="G181" s="22">
        <f t="shared" ref="G181" si="443">G193+G205+G217+G397+G457</f>
        <v>0</v>
      </c>
      <c r="H181" s="22">
        <f t="shared" ref="H181:I181" si="444">H193+H205+H217+H397+H457</f>
        <v>0</v>
      </c>
      <c r="I181" s="22">
        <f t="shared" si="444"/>
        <v>0</v>
      </c>
      <c r="J181" s="23">
        <f t="shared" si="358"/>
        <v>0</v>
      </c>
      <c r="K181" s="23">
        <f t="shared" si="359"/>
        <v>0</v>
      </c>
      <c r="L181" s="24" t="e">
        <f t="shared" si="360"/>
        <v>#DIV/0!</v>
      </c>
      <c r="M181" s="22">
        <f t="shared" si="412"/>
        <v>0</v>
      </c>
      <c r="N181" s="22">
        <f t="shared" si="412"/>
        <v>0</v>
      </c>
      <c r="O181" s="22">
        <f t="shared" si="412"/>
        <v>0</v>
      </c>
      <c r="P181" s="22">
        <f t="shared" ref="P181:Q181" si="445">P193+P205+P217+P397+P457</f>
        <v>0</v>
      </c>
      <c r="Q181" s="22">
        <f t="shared" si="445"/>
        <v>0</v>
      </c>
      <c r="R181" s="25" t="e">
        <f t="shared" si="361"/>
        <v>#DIV/0!</v>
      </c>
      <c r="S181" s="22">
        <f t="shared" ref="S181" si="446">S193+S205+S217+S397+S457</f>
        <v>0</v>
      </c>
      <c r="T181" s="63"/>
      <c r="U181" s="12" t="s">
        <v>91</v>
      </c>
    </row>
    <row r="182" spans="1:21" ht="18.75" hidden="1" x14ac:dyDescent="0.25">
      <c r="A182" s="13" t="str">
        <f t="shared" si="356"/>
        <v>b</v>
      </c>
      <c r="B182" s="13" t="str">
        <f t="shared" si="357"/>
        <v>b</v>
      </c>
      <c r="C182" s="3" t="s">
        <v>2</v>
      </c>
      <c r="D182" s="4" t="s">
        <v>13</v>
      </c>
      <c r="E182" s="22">
        <f t="shared" si="409"/>
        <v>0</v>
      </c>
      <c r="F182" s="22">
        <f t="shared" si="409"/>
        <v>0</v>
      </c>
      <c r="G182" s="22">
        <f t="shared" ref="G182" si="447">G194+G206+G218+G398+G458</f>
        <v>0</v>
      </c>
      <c r="H182" s="22">
        <f t="shared" ref="H182:I182" si="448">H194+H206+H218+H398+H458</f>
        <v>0</v>
      </c>
      <c r="I182" s="22">
        <f t="shared" si="448"/>
        <v>0</v>
      </c>
      <c r="J182" s="23">
        <f t="shared" si="358"/>
        <v>0</v>
      </c>
      <c r="K182" s="23">
        <f t="shared" si="359"/>
        <v>0</v>
      </c>
      <c r="L182" s="24" t="e">
        <f t="shared" si="360"/>
        <v>#DIV/0!</v>
      </c>
      <c r="M182" s="22">
        <f t="shared" si="412"/>
        <v>0</v>
      </c>
      <c r="N182" s="22">
        <f t="shared" si="412"/>
        <v>0</v>
      </c>
      <c r="O182" s="22">
        <f t="shared" si="412"/>
        <v>0</v>
      </c>
      <c r="P182" s="22">
        <f t="shared" ref="P182:Q182" si="449">P194+P206+P218+P398+P458</f>
        <v>0</v>
      </c>
      <c r="Q182" s="22">
        <f t="shared" si="449"/>
        <v>0</v>
      </c>
      <c r="R182" s="25" t="e">
        <f t="shared" si="361"/>
        <v>#DIV/0!</v>
      </c>
      <c r="S182" s="22">
        <f t="shared" ref="S182" si="450">S194+S206+S218+S398+S458</f>
        <v>0</v>
      </c>
      <c r="T182" s="63"/>
      <c r="U182" s="12" t="s">
        <v>91</v>
      </c>
    </row>
    <row r="183" spans="1:21" ht="18.75" hidden="1" x14ac:dyDescent="0.25">
      <c r="A183" s="13" t="str">
        <f t="shared" si="356"/>
        <v>b</v>
      </c>
      <c r="B183" s="13" t="str">
        <f t="shared" si="357"/>
        <v>a</v>
      </c>
      <c r="C183" s="16" t="s">
        <v>116</v>
      </c>
      <c r="D183" s="17" t="s">
        <v>23</v>
      </c>
      <c r="E183" s="23">
        <f t="shared" ref="E183:G183" si="451">E184+E192+E193+E194</f>
        <v>0</v>
      </c>
      <c r="F183" s="23"/>
      <c r="G183" s="23">
        <f t="shared" si="451"/>
        <v>1438420000</v>
      </c>
      <c r="H183" s="23">
        <f t="shared" ref="H183:I183" si="452">H184+H192+H193+H194</f>
        <v>962222450</v>
      </c>
      <c r="I183" s="23">
        <f t="shared" si="452"/>
        <v>487862336</v>
      </c>
      <c r="J183" s="23">
        <f t="shared" si="358"/>
        <v>1450084786</v>
      </c>
      <c r="K183" s="49">
        <f t="shared" si="359"/>
        <v>-11664786</v>
      </c>
      <c r="L183" s="50">
        <f t="shared" si="360"/>
        <v>1.0081094436951654</v>
      </c>
      <c r="M183" s="27">
        <f t="shared" ref="M183:N183" si="453">M184+M192+M193+M194</f>
        <v>1925000000</v>
      </c>
      <c r="N183" s="27">
        <f t="shared" si="453"/>
        <v>1925000000</v>
      </c>
      <c r="O183" s="23">
        <f t="shared" ref="O183" si="454">O184+O192+O193+O194</f>
        <v>489172764</v>
      </c>
      <c r="P183" s="23">
        <f t="shared" ref="P183" si="455">P184+P192+P193+P194</f>
        <v>1939257550</v>
      </c>
      <c r="Q183" s="49">
        <f t="shared" ref="Q183" si="456">Q184+Q192+Q193+Q194</f>
        <v>-14257550</v>
      </c>
      <c r="R183" s="53">
        <f t="shared" si="361"/>
        <v>1.0074065194805195</v>
      </c>
      <c r="S183" s="27">
        <f t="shared" ref="S183" si="457">S184+S192+S193+S194</f>
        <v>0</v>
      </c>
      <c r="T183" s="70"/>
      <c r="U183" s="12" t="s">
        <v>91</v>
      </c>
    </row>
    <row r="184" spans="1:21" ht="18.75" hidden="1" x14ac:dyDescent="0.25">
      <c r="A184" s="13" t="str">
        <f t="shared" si="356"/>
        <v>b</v>
      </c>
      <c r="B184" s="13" t="str">
        <f t="shared" si="357"/>
        <v>a</v>
      </c>
      <c r="C184" s="3" t="s">
        <v>2</v>
      </c>
      <c r="D184" s="4" t="s">
        <v>3</v>
      </c>
      <c r="E184" s="22">
        <f t="shared" ref="E184:I184" si="458">E185+E186+E187+E188+E189+E190+E191</f>
        <v>0</v>
      </c>
      <c r="F184" s="22"/>
      <c r="G184" s="22">
        <f t="shared" si="458"/>
        <v>1438420000</v>
      </c>
      <c r="H184" s="22">
        <f t="shared" si="458"/>
        <v>962222450</v>
      </c>
      <c r="I184" s="22">
        <f t="shared" si="458"/>
        <v>487862336</v>
      </c>
      <c r="J184" s="23">
        <f t="shared" si="358"/>
        <v>1450084786</v>
      </c>
      <c r="K184" s="49">
        <f t="shared" si="359"/>
        <v>-11664786</v>
      </c>
      <c r="L184" s="50">
        <f t="shared" si="360"/>
        <v>1.0081094436951654</v>
      </c>
      <c r="M184" s="22">
        <f t="shared" ref="M184:N184" si="459">M185+M186+M187+M188+M189+M190+M191</f>
        <v>1925000000</v>
      </c>
      <c r="N184" s="22">
        <f t="shared" si="459"/>
        <v>1925000000</v>
      </c>
      <c r="O184" s="22">
        <f t="shared" ref="O184:Q184" si="460">O185+O186+O187+O188+O189+O190+O191</f>
        <v>489172764</v>
      </c>
      <c r="P184" s="22">
        <f t="shared" si="460"/>
        <v>1939257550</v>
      </c>
      <c r="Q184" s="51">
        <f t="shared" si="460"/>
        <v>-14257550</v>
      </c>
      <c r="R184" s="52">
        <f t="shared" si="361"/>
        <v>1.0074065194805195</v>
      </c>
      <c r="S184" s="22">
        <f t="shared" ref="S184" si="461">S185+S186+S187+S188+S189+S190+S191</f>
        <v>0</v>
      </c>
      <c r="T184" s="63"/>
      <c r="U184" s="12" t="s">
        <v>91</v>
      </c>
    </row>
    <row r="185" spans="1:21" ht="18.75" hidden="1" x14ac:dyDescent="0.25">
      <c r="A185" s="13" t="str">
        <f t="shared" si="356"/>
        <v>b</v>
      </c>
      <c r="B185" s="13" t="str">
        <f t="shared" si="357"/>
        <v>b</v>
      </c>
      <c r="C185" s="5" t="s">
        <v>2</v>
      </c>
      <c r="D185" s="6" t="s">
        <v>4</v>
      </c>
      <c r="E185" s="23"/>
      <c r="F185" s="23"/>
      <c r="G185" s="23">
        <v>0</v>
      </c>
      <c r="H185" s="23"/>
      <c r="I185" s="23"/>
      <c r="J185" s="23">
        <f t="shared" si="358"/>
        <v>0</v>
      </c>
      <c r="K185" s="23">
        <f t="shared" si="359"/>
        <v>0</v>
      </c>
      <c r="L185" s="24" t="e">
        <f t="shared" si="360"/>
        <v>#DIV/0!</v>
      </c>
      <c r="M185" s="28">
        <v>0</v>
      </c>
      <c r="N185" s="28">
        <v>0</v>
      </c>
      <c r="O185" s="23"/>
      <c r="P185" s="23">
        <f t="shared" ref="P185:P194" si="462">J185+O185</f>
        <v>0</v>
      </c>
      <c r="Q185" s="23">
        <f t="shared" ref="Q185:Q194" si="463">N185-P185</f>
        <v>0</v>
      </c>
      <c r="R185" s="26" t="e">
        <f t="shared" si="361"/>
        <v>#DIV/0!</v>
      </c>
      <c r="S185" s="28">
        <v>0</v>
      </c>
      <c r="T185" s="68"/>
      <c r="U185" s="12" t="s">
        <v>91</v>
      </c>
    </row>
    <row r="186" spans="1:21" ht="18.75" hidden="1" x14ac:dyDescent="0.25">
      <c r="A186" s="13" t="str">
        <f t="shared" si="356"/>
        <v>b</v>
      </c>
      <c r="B186" s="13" t="str">
        <f t="shared" si="357"/>
        <v>a</v>
      </c>
      <c r="C186" s="5" t="s">
        <v>2</v>
      </c>
      <c r="D186" s="6" t="s">
        <v>5</v>
      </c>
      <c r="E186" s="23"/>
      <c r="F186" s="23"/>
      <c r="G186" s="23">
        <v>43990</v>
      </c>
      <c r="H186" s="23"/>
      <c r="I186" s="23"/>
      <c r="J186" s="23">
        <f t="shared" si="358"/>
        <v>0</v>
      </c>
      <c r="K186" s="49">
        <f t="shared" si="359"/>
        <v>43990</v>
      </c>
      <c r="L186" s="50">
        <f t="shared" si="360"/>
        <v>0</v>
      </c>
      <c r="M186" s="28">
        <v>0</v>
      </c>
      <c r="N186" s="28">
        <v>43990</v>
      </c>
      <c r="O186" s="23"/>
      <c r="P186" s="23">
        <f t="shared" si="462"/>
        <v>0</v>
      </c>
      <c r="Q186" s="49">
        <f t="shared" si="463"/>
        <v>43990</v>
      </c>
      <c r="R186" s="53">
        <f t="shared" si="361"/>
        <v>0</v>
      </c>
      <c r="S186" s="28">
        <v>0</v>
      </c>
      <c r="T186" s="68"/>
      <c r="U186" s="12" t="s">
        <v>91</v>
      </c>
    </row>
    <row r="187" spans="1:21" ht="18.75" hidden="1" x14ac:dyDescent="0.25">
      <c r="A187" s="13" t="str">
        <f t="shared" si="356"/>
        <v>b</v>
      </c>
      <c r="B187" s="13" t="str">
        <f t="shared" si="357"/>
        <v>b</v>
      </c>
      <c r="C187" s="5" t="s">
        <v>2</v>
      </c>
      <c r="D187" s="6" t="s">
        <v>6</v>
      </c>
      <c r="E187" s="23"/>
      <c r="F187" s="23"/>
      <c r="G187" s="23">
        <v>0</v>
      </c>
      <c r="H187" s="23"/>
      <c r="I187" s="23"/>
      <c r="J187" s="23">
        <f t="shared" si="358"/>
        <v>0</v>
      </c>
      <c r="K187" s="23">
        <f t="shared" si="359"/>
        <v>0</v>
      </c>
      <c r="L187" s="24" t="e">
        <f t="shared" si="360"/>
        <v>#DIV/0!</v>
      </c>
      <c r="M187" s="28">
        <v>0</v>
      </c>
      <c r="N187" s="28">
        <v>0</v>
      </c>
      <c r="O187" s="23"/>
      <c r="P187" s="23">
        <f t="shared" si="462"/>
        <v>0</v>
      </c>
      <c r="Q187" s="23">
        <f t="shared" si="463"/>
        <v>0</v>
      </c>
      <c r="R187" s="26" t="e">
        <f t="shared" si="361"/>
        <v>#DIV/0!</v>
      </c>
      <c r="S187" s="28">
        <v>0</v>
      </c>
      <c r="T187" s="68"/>
      <c r="U187" s="12" t="s">
        <v>91</v>
      </c>
    </row>
    <row r="188" spans="1:21" ht="18.75" hidden="1" x14ac:dyDescent="0.25">
      <c r="A188" s="13" t="str">
        <f t="shared" si="356"/>
        <v>b</v>
      </c>
      <c r="B188" s="13" t="str">
        <f t="shared" si="357"/>
        <v>b</v>
      </c>
      <c r="C188" s="5" t="s">
        <v>2</v>
      </c>
      <c r="D188" s="7" t="s">
        <v>7</v>
      </c>
      <c r="E188" s="23"/>
      <c r="F188" s="23"/>
      <c r="G188" s="23">
        <v>0</v>
      </c>
      <c r="H188" s="23"/>
      <c r="I188" s="23"/>
      <c r="J188" s="23">
        <f t="shared" si="358"/>
        <v>0</v>
      </c>
      <c r="K188" s="23">
        <f t="shared" si="359"/>
        <v>0</v>
      </c>
      <c r="L188" s="24" t="e">
        <f t="shared" si="360"/>
        <v>#DIV/0!</v>
      </c>
      <c r="M188" s="28">
        <v>0</v>
      </c>
      <c r="N188" s="28">
        <v>0</v>
      </c>
      <c r="O188" s="23"/>
      <c r="P188" s="23">
        <f t="shared" si="462"/>
        <v>0</v>
      </c>
      <c r="Q188" s="23">
        <f t="shared" si="463"/>
        <v>0</v>
      </c>
      <c r="R188" s="26" t="e">
        <f t="shared" si="361"/>
        <v>#DIV/0!</v>
      </c>
      <c r="S188" s="28">
        <v>0</v>
      </c>
      <c r="T188" s="68"/>
      <c r="U188" s="12" t="s">
        <v>91</v>
      </c>
    </row>
    <row r="189" spans="1:21" ht="18.75" hidden="1" x14ac:dyDescent="0.25">
      <c r="A189" s="13" t="str">
        <f t="shared" si="356"/>
        <v>b</v>
      </c>
      <c r="B189" s="13" t="str">
        <f t="shared" si="357"/>
        <v>a</v>
      </c>
      <c r="C189" s="5" t="s">
        <v>2</v>
      </c>
      <c r="D189" s="7" t="s">
        <v>8</v>
      </c>
      <c r="E189" s="23"/>
      <c r="F189" s="23"/>
      <c r="G189" s="23">
        <v>18900</v>
      </c>
      <c r="H189" s="23">
        <v>18803</v>
      </c>
      <c r="I189" s="23"/>
      <c r="J189" s="23">
        <f t="shared" si="358"/>
        <v>18803</v>
      </c>
      <c r="K189" s="49">
        <f t="shared" si="359"/>
        <v>97</v>
      </c>
      <c r="L189" s="50">
        <f t="shared" si="360"/>
        <v>0.9948677248677249</v>
      </c>
      <c r="M189" s="28"/>
      <c r="N189" s="28">
        <v>18900</v>
      </c>
      <c r="O189" s="23"/>
      <c r="P189" s="23">
        <f t="shared" si="462"/>
        <v>18803</v>
      </c>
      <c r="Q189" s="49">
        <f t="shared" si="463"/>
        <v>97</v>
      </c>
      <c r="R189" s="53">
        <f t="shared" si="361"/>
        <v>0.9948677248677249</v>
      </c>
      <c r="S189" s="28">
        <v>0</v>
      </c>
      <c r="T189" s="68"/>
      <c r="U189" s="12" t="s">
        <v>91</v>
      </c>
    </row>
    <row r="190" spans="1:21" ht="18.75" hidden="1" x14ac:dyDescent="0.25">
      <c r="A190" s="13" t="str">
        <f t="shared" si="356"/>
        <v>b</v>
      </c>
      <c r="B190" s="13" t="str">
        <f t="shared" si="357"/>
        <v>a</v>
      </c>
      <c r="C190" s="5" t="s">
        <v>2</v>
      </c>
      <c r="D190" s="7" t="s">
        <v>9</v>
      </c>
      <c r="E190" s="23"/>
      <c r="F190" s="23"/>
      <c r="G190" s="23">
        <v>1438118552</v>
      </c>
      <c r="H190" s="23">
        <v>962071420</v>
      </c>
      <c r="I190" s="23">
        <v>487762336</v>
      </c>
      <c r="J190" s="23">
        <f t="shared" si="358"/>
        <v>1449833756</v>
      </c>
      <c r="K190" s="49">
        <f t="shared" si="359"/>
        <v>-11715204</v>
      </c>
      <c r="L190" s="50">
        <f t="shared" si="360"/>
        <v>1.0081462018438658</v>
      </c>
      <c r="M190" s="28">
        <v>1925000000</v>
      </c>
      <c r="N190" s="28">
        <v>1924698552</v>
      </c>
      <c r="O190" s="23">
        <v>489172764</v>
      </c>
      <c r="P190" s="23">
        <f t="shared" si="462"/>
        <v>1939006520</v>
      </c>
      <c r="Q190" s="49">
        <f t="shared" si="463"/>
        <v>-14307968</v>
      </c>
      <c r="R190" s="53">
        <f t="shared" si="361"/>
        <v>1.007433874767107</v>
      </c>
      <c r="S190" s="28">
        <v>0</v>
      </c>
      <c r="T190" s="68"/>
      <c r="U190" s="12" t="s">
        <v>91</v>
      </c>
    </row>
    <row r="191" spans="1:21" ht="18.75" hidden="1" x14ac:dyDescent="0.25">
      <c r="A191" s="13" t="str">
        <f t="shared" si="356"/>
        <v>b</v>
      </c>
      <c r="B191" s="13" t="str">
        <f t="shared" si="357"/>
        <v>a</v>
      </c>
      <c r="C191" s="5" t="s">
        <v>2</v>
      </c>
      <c r="D191" s="7" t="s">
        <v>10</v>
      </c>
      <c r="E191" s="23"/>
      <c r="F191" s="23"/>
      <c r="G191" s="23">
        <v>238558</v>
      </c>
      <c r="H191" s="23">
        <v>132227</v>
      </c>
      <c r="I191" s="23">
        <v>100000</v>
      </c>
      <c r="J191" s="23">
        <f t="shared" si="358"/>
        <v>232227</v>
      </c>
      <c r="K191" s="49">
        <f t="shared" si="359"/>
        <v>6331</v>
      </c>
      <c r="L191" s="50">
        <f t="shared" si="360"/>
        <v>0.97346138046093611</v>
      </c>
      <c r="M191" s="28"/>
      <c r="N191" s="28">
        <v>238558</v>
      </c>
      <c r="O191" s="23"/>
      <c r="P191" s="23">
        <f t="shared" si="462"/>
        <v>232227</v>
      </c>
      <c r="Q191" s="49">
        <f t="shared" si="463"/>
        <v>6331</v>
      </c>
      <c r="R191" s="53">
        <f t="shared" si="361"/>
        <v>0.97346138046093611</v>
      </c>
      <c r="S191" s="28">
        <v>0</v>
      </c>
      <c r="T191" s="68"/>
      <c r="U191" s="12" t="s">
        <v>91</v>
      </c>
    </row>
    <row r="192" spans="1:21" ht="18.75" hidden="1" x14ac:dyDescent="0.25">
      <c r="A192" s="13" t="str">
        <f t="shared" si="356"/>
        <v>b</v>
      </c>
      <c r="B192" s="13" t="str">
        <f t="shared" si="357"/>
        <v>b</v>
      </c>
      <c r="C192" s="5" t="s">
        <v>2</v>
      </c>
      <c r="D192" s="4" t="s">
        <v>11</v>
      </c>
      <c r="E192" s="22"/>
      <c r="F192" s="22"/>
      <c r="G192" s="22">
        <v>0</v>
      </c>
      <c r="H192" s="22"/>
      <c r="I192" s="22"/>
      <c r="J192" s="23">
        <f t="shared" si="358"/>
        <v>0</v>
      </c>
      <c r="K192" s="23">
        <f t="shared" si="359"/>
        <v>0</v>
      </c>
      <c r="L192" s="24" t="e">
        <f t="shared" si="360"/>
        <v>#DIV/0!</v>
      </c>
      <c r="M192" s="22">
        <v>0</v>
      </c>
      <c r="N192" s="22">
        <v>0</v>
      </c>
      <c r="O192" s="22"/>
      <c r="P192" s="22">
        <f t="shared" si="462"/>
        <v>0</v>
      </c>
      <c r="Q192" s="22">
        <f t="shared" si="463"/>
        <v>0</v>
      </c>
      <c r="R192" s="25" t="e">
        <f t="shared" si="361"/>
        <v>#DIV/0!</v>
      </c>
      <c r="S192" s="22">
        <v>0</v>
      </c>
      <c r="T192" s="63"/>
      <c r="U192" s="12" t="s">
        <v>91</v>
      </c>
    </row>
    <row r="193" spans="1:21" ht="18.75" hidden="1" x14ac:dyDescent="0.25">
      <c r="A193" s="13" t="str">
        <f t="shared" si="356"/>
        <v>b</v>
      </c>
      <c r="B193" s="13" t="str">
        <f t="shared" si="357"/>
        <v>b</v>
      </c>
      <c r="C193" s="5" t="s">
        <v>2</v>
      </c>
      <c r="D193" s="4" t="s">
        <v>12</v>
      </c>
      <c r="E193" s="22"/>
      <c r="F193" s="22"/>
      <c r="G193" s="22">
        <v>0</v>
      </c>
      <c r="H193" s="22"/>
      <c r="I193" s="22"/>
      <c r="J193" s="23">
        <f t="shared" si="358"/>
        <v>0</v>
      </c>
      <c r="K193" s="23">
        <f t="shared" si="359"/>
        <v>0</v>
      </c>
      <c r="L193" s="24" t="e">
        <f t="shared" si="360"/>
        <v>#DIV/0!</v>
      </c>
      <c r="M193" s="22">
        <v>0</v>
      </c>
      <c r="N193" s="22">
        <v>0</v>
      </c>
      <c r="O193" s="22"/>
      <c r="P193" s="22">
        <f t="shared" si="462"/>
        <v>0</v>
      </c>
      <c r="Q193" s="22">
        <f t="shared" si="463"/>
        <v>0</v>
      </c>
      <c r="R193" s="25" t="e">
        <f t="shared" si="361"/>
        <v>#DIV/0!</v>
      </c>
      <c r="S193" s="22">
        <v>0</v>
      </c>
      <c r="T193" s="63"/>
      <c r="U193" s="12" t="s">
        <v>91</v>
      </c>
    </row>
    <row r="194" spans="1:21" ht="18.75" hidden="1" x14ac:dyDescent="0.25">
      <c r="A194" s="13" t="str">
        <f t="shared" si="356"/>
        <v>b</v>
      </c>
      <c r="B194" s="13" t="str">
        <f t="shared" si="357"/>
        <v>b</v>
      </c>
      <c r="C194" s="5" t="s">
        <v>2</v>
      </c>
      <c r="D194" s="4" t="s">
        <v>13</v>
      </c>
      <c r="E194" s="22"/>
      <c r="F194" s="22"/>
      <c r="G194" s="22">
        <v>0</v>
      </c>
      <c r="H194" s="22"/>
      <c r="I194" s="22"/>
      <c r="J194" s="23">
        <f t="shared" si="358"/>
        <v>0</v>
      </c>
      <c r="K194" s="23">
        <f t="shared" si="359"/>
        <v>0</v>
      </c>
      <c r="L194" s="24" t="e">
        <f t="shared" si="360"/>
        <v>#DIV/0!</v>
      </c>
      <c r="M194" s="22">
        <v>0</v>
      </c>
      <c r="N194" s="22">
        <v>0</v>
      </c>
      <c r="O194" s="22"/>
      <c r="P194" s="22">
        <f t="shared" si="462"/>
        <v>0</v>
      </c>
      <c r="Q194" s="22">
        <f t="shared" si="463"/>
        <v>0</v>
      </c>
      <c r="R194" s="25" t="e">
        <f t="shared" si="361"/>
        <v>#DIV/0!</v>
      </c>
      <c r="S194" s="22">
        <v>0</v>
      </c>
      <c r="T194" s="63"/>
      <c r="U194" s="12" t="s">
        <v>91</v>
      </c>
    </row>
    <row r="195" spans="1:21" ht="36" hidden="1" x14ac:dyDescent="0.25">
      <c r="A195" s="13" t="str">
        <f t="shared" si="356"/>
        <v>b</v>
      </c>
      <c r="B195" s="13" t="str">
        <f t="shared" si="357"/>
        <v>a</v>
      </c>
      <c r="C195" s="16" t="s">
        <v>117</v>
      </c>
      <c r="D195" s="17" t="s">
        <v>24</v>
      </c>
      <c r="E195" s="23">
        <f t="shared" ref="E195:G195" si="464">E196+E204+E205+E206</f>
        <v>0</v>
      </c>
      <c r="F195" s="23"/>
      <c r="G195" s="23">
        <f t="shared" si="464"/>
        <v>566908500</v>
      </c>
      <c r="H195" s="23">
        <f t="shared" ref="H195:I195" si="465">H196+H204+H205+H206</f>
        <v>371870343</v>
      </c>
      <c r="I195" s="23">
        <f t="shared" si="465"/>
        <v>189522000</v>
      </c>
      <c r="J195" s="23">
        <f t="shared" si="358"/>
        <v>561392343</v>
      </c>
      <c r="K195" s="49">
        <f t="shared" si="359"/>
        <v>5516157</v>
      </c>
      <c r="L195" s="50">
        <f t="shared" si="360"/>
        <v>0.99026975781806059</v>
      </c>
      <c r="M195" s="27">
        <f t="shared" ref="M195:N195" si="466">M196+M204+M205+M206</f>
        <v>770002000</v>
      </c>
      <c r="N195" s="27">
        <f t="shared" si="466"/>
        <v>770002000</v>
      </c>
      <c r="O195" s="23">
        <f t="shared" ref="O195" si="467">O196+O204+O205+O206</f>
        <v>189612000</v>
      </c>
      <c r="P195" s="23">
        <f t="shared" ref="P195" si="468">P196+P204+P205+P206</f>
        <v>751004343</v>
      </c>
      <c r="Q195" s="49">
        <f t="shared" ref="Q195" si="469">Q196+Q204+Q205+Q206</f>
        <v>18997657</v>
      </c>
      <c r="R195" s="53">
        <f t="shared" si="361"/>
        <v>0.97532778226550065</v>
      </c>
      <c r="S195" s="27">
        <f t="shared" ref="S195" si="470">S196+S204+S205+S206</f>
        <v>0</v>
      </c>
      <c r="T195" s="70"/>
      <c r="U195" s="12" t="s">
        <v>91</v>
      </c>
    </row>
    <row r="196" spans="1:21" ht="18.75" hidden="1" x14ac:dyDescent="0.25">
      <c r="A196" s="13" t="str">
        <f t="shared" ref="A196:A259" si="471">IF((S196)&gt;0,"a","b")</f>
        <v>b</v>
      </c>
      <c r="B196" s="13" t="str">
        <f t="shared" ref="B196:B259" si="472">IF((G196+H196+E196+J196+M196+N196+O196+P196)&gt;0,"a","b")</f>
        <v>a</v>
      </c>
      <c r="C196" s="3" t="s">
        <v>2</v>
      </c>
      <c r="D196" s="4" t="s">
        <v>3</v>
      </c>
      <c r="E196" s="22">
        <f t="shared" ref="E196:I196" si="473">E197+E198+E199+E200+E201+E202+E203</f>
        <v>0</v>
      </c>
      <c r="F196" s="22"/>
      <c r="G196" s="22">
        <f t="shared" si="473"/>
        <v>566908500</v>
      </c>
      <c r="H196" s="22">
        <f t="shared" si="473"/>
        <v>371870343</v>
      </c>
      <c r="I196" s="22">
        <f t="shared" si="473"/>
        <v>189522000</v>
      </c>
      <c r="J196" s="23">
        <f t="shared" ref="J196:J259" si="474">H196+I196</f>
        <v>561392343</v>
      </c>
      <c r="K196" s="49">
        <f t="shared" ref="K196:K259" si="475">G196-J196</f>
        <v>5516157</v>
      </c>
      <c r="L196" s="50">
        <f t="shared" ref="L196:L259" si="476">J196/G196</f>
        <v>0.99026975781806059</v>
      </c>
      <c r="M196" s="22">
        <f t="shared" ref="M196:N196" si="477">M197+M198+M199+M200+M201+M202+M203</f>
        <v>770002000</v>
      </c>
      <c r="N196" s="22">
        <f t="shared" si="477"/>
        <v>770002000</v>
      </c>
      <c r="O196" s="22">
        <f t="shared" ref="O196:Q196" si="478">O197+O198+O199+O200+O201+O202+O203</f>
        <v>189612000</v>
      </c>
      <c r="P196" s="22">
        <f t="shared" si="478"/>
        <v>751004343</v>
      </c>
      <c r="Q196" s="51">
        <f t="shared" si="478"/>
        <v>18997657</v>
      </c>
      <c r="R196" s="52">
        <f t="shared" ref="R196:R259" si="479">P196/N196</f>
        <v>0.97532778226550065</v>
      </c>
      <c r="S196" s="22">
        <f t="shared" ref="S196" si="480">S197+S198+S199+S200+S201+S202+S203</f>
        <v>0</v>
      </c>
      <c r="T196" s="63"/>
      <c r="U196" s="12" t="s">
        <v>91</v>
      </c>
    </row>
    <row r="197" spans="1:21" ht="18.75" hidden="1" x14ac:dyDescent="0.25">
      <c r="A197" s="13" t="str">
        <f t="shared" si="471"/>
        <v>b</v>
      </c>
      <c r="B197" s="13" t="str">
        <f t="shared" si="472"/>
        <v>b</v>
      </c>
      <c r="C197" s="5" t="s">
        <v>2</v>
      </c>
      <c r="D197" s="6" t="s">
        <v>4</v>
      </c>
      <c r="E197" s="23"/>
      <c r="F197" s="23"/>
      <c r="G197" s="23">
        <v>0</v>
      </c>
      <c r="H197" s="23"/>
      <c r="I197" s="23"/>
      <c r="J197" s="23">
        <f t="shared" si="474"/>
        <v>0</v>
      </c>
      <c r="K197" s="23">
        <f t="shared" si="475"/>
        <v>0</v>
      </c>
      <c r="L197" s="24" t="e">
        <f t="shared" si="476"/>
        <v>#DIV/0!</v>
      </c>
      <c r="M197" s="28">
        <v>0</v>
      </c>
      <c r="N197" s="28">
        <v>0</v>
      </c>
      <c r="O197" s="23"/>
      <c r="P197" s="23">
        <f t="shared" ref="P197:P206" si="481">J197+O197</f>
        <v>0</v>
      </c>
      <c r="Q197" s="23">
        <f t="shared" ref="Q197:Q206" si="482">N197-P197</f>
        <v>0</v>
      </c>
      <c r="R197" s="26" t="e">
        <f t="shared" si="479"/>
        <v>#DIV/0!</v>
      </c>
      <c r="S197" s="28">
        <v>0</v>
      </c>
      <c r="T197" s="68"/>
      <c r="U197" s="12" t="s">
        <v>91</v>
      </c>
    </row>
    <row r="198" spans="1:21" ht="18.75" hidden="1" x14ac:dyDescent="0.25">
      <c r="A198" s="13" t="str">
        <f t="shared" si="471"/>
        <v>b</v>
      </c>
      <c r="B198" s="13" t="str">
        <f t="shared" si="472"/>
        <v>a</v>
      </c>
      <c r="C198" s="5" t="s">
        <v>2</v>
      </c>
      <c r="D198" s="6" t="s">
        <v>5</v>
      </c>
      <c r="E198" s="23"/>
      <c r="F198" s="23"/>
      <c r="G198" s="23">
        <v>1725000</v>
      </c>
      <c r="H198" s="23">
        <v>953341</v>
      </c>
      <c r="I198" s="23">
        <v>600000</v>
      </c>
      <c r="J198" s="23">
        <f t="shared" si="474"/>
        <v>1553341</v>
      </c>
      <c r="K198" s="49">
        <f t="shared" si="475"/>
        <v>171659</v>
      </c>
      <c r="L198" s="50">
        <f t="shared" si="476"/>
        <v>0.90048753623188404</v>
      </c>
      <c r="M198" s="28">
        <v>3000000</v>
      </c>
      <c r="N198" s="28">
        <v>3000000</v>
      </c>
      <c r="O198" s="23">
        <v>600000</v>
      </c>
      <c r="P198" s="23">
        <f t="shared" si="481"/>
        <v>2153341</v>
      </c>
      <c r="Q198" s="49">
        <f t="shared" si="482"/>
        <v>846659</v>
      </c>
      <c r="R198" s="53">
        <f t="shared" si="479"/>
        <v>0.71778033333333335</v>
      </c>
      <c r="S198" s="28">
        <v>0</v>
      </c>
      <c r="T198" s="68"/>
      <c r="U198" s="12" t="s">
        <v>91</v>
      </c>
    </row>
    <row r="199" spans="1:21" ht="18.75" hidden="1" x14ac:dyDescent="0.25">
      <c r="A199" s="13" t="str">
        <f t="shared" si="471"/>
        <v>b</v>
      </c>
      <c r="B199" s="13" t="str">
        <f t="shared" si="472"/>
        <v>b</v>
      </c>
      <c r="C199" s="5" t="s">
        <v>2</v>
      </c>
      <c r="D199" s="6" t="s">
        <v>6</v>
      </c>
      <c r="E199" s="23"/>
      <c r="F199" s="23"/>
      <c r="G199" s="23">
        <v>0</v>
      </c>
      <c r="H199" s="23"/>
      <c r="I199" s="23"/>
      <c r="J199" s="23">
        <f t="shared" si="474"/>
        <v>0</v>
      </c>
      <c r="K199" s="23">
        <f t="shared" si="475"/>
        <v>0</v>
      </c>
      <c r="L199" s="24" t="e">
        <f t="shared" si="476"/>
        <v>#DIV/0!</v>
      </c>
      <c r="M199" s="28">
        <v>0</v>
      </c>
      <c r="N199" s="28">
        <v>0</v>
      </c>
      <c r="O199" s="23"/>
      <c r="P199" s="23">
        <f t="shared" si="481"/>
        <v>0</v>
      </c>
      <c r="Q199" s="23">
        <f t="shared" si="482"/>
        <v>0</v>
      </c>
      <c r="R199" s="26" t="e">
        <f t="shared" si="479"/>
        <v>#DIV/0!</v>
      </c>
      <c r="S199" s="28">
        <v>0</v>
      </c>
      <c r="T199" s="68"/>
      <c r="U199" s="12" t="s">
        <v>91</v>
      </c>
    </row>
    <row r="200" spans="1:21" ht="18.75" hidden="1" x14ac:dyDescent="0.25">
      <c r="A200" s="13" t="str">
        <f t="shared" si="471"/>
        <v>b</v>
      </c>
      <c r="B200" s="13" t="str">
        <f t="shared" si="472"/>
        <v>b</v>
      </c>
      <c r="C200" s="5" t="s">
        <v>2</v>
      </c>
      <c r="D200" s="7" t="s">
        <v>7</v>
      </c>
      <c r="E200" s="23"/>
      <c r="F200" s="23"/>
      <c r="G200" s="23">
        <v>0</v>
      </c>
      <c r="H200" s="23"/>
      <c r="I200" s="23"/>
      <c r="J200" s="23">
        <f t="shared" si="474"/>
        <v>0</v>
      </c>
      <c r="K200" s="23">
        <f t="shared" si="475"/>
        <v>0</v>
      </c>
      <c r="L200" s="24" t="e">
        <f t="shared" si="476"/>
        <v>#DIV/0!</v>
      </c>
      <c r="M200" s="28">
        <v>0</v>
      </c>
      <c r="N200" s="28">
        <v>0</v>
      </c>
      <c r="O200" s="23"/>
      <c r="P200" s="23">
        <f t="shared" si="481"/>
        <v>0</v>
      </c>
      <c r="Q200" s="23">
        <f t="shared" si="482"/>
        <v>0</v>
      </c>
      <c r="R200" s="26" t="e">
        <f t="shared" si="479"/>
        <v>#DIV/0!</v>
      </c>
      <c r="S200" s="28">
        <v>0</v>
      </c>
      <c r="T200" s="68"/>
      <c r="U200" s="12" t="s">
        <v>91</v>
      </c>
    </row>
    <row r="201" spans="1:21" ht="18.75" hidden="1" x14ac:dyDescent="0.25">
      <c r="A201" s="13" t="str">
        <f t="shared" si="471"/>
        <v>b</v>
      </c>
      <c r="B201" s="13" t="str">
        <f t="shared" si="472"/>
        <v>b</v>
      </c>
      <c r="C201" s="5" t="s">
        <v>2</v>
      </c>
      <c r="D201" s="7" t="s">
        <v>8</v>
      </c>
      <c r="E201" s="23"/>
      <c r="F201" s="23"/>
      <c r="G201" s="23">
        <v>0</v>
      </c>
      <c r="H201" s="23"/>
      <c r="I201" s="23"/>
      <c r="J201" s="23">
        <f t="shared" si="474"/>
        <v>0</v>
      </c>
      <c r="K201" s="23">
        <f t="shared" si="475"/>
        <v>0</v>
      </c>
      <c r="L201" s="24" t="e">
        <f t="shared" si="476"/>
        <v>#DIV/0!</v>
      </c>
      <c r="M201" s="28">
        <v>0</v>
      </c>
      <c r="N201" s="28">
        <v>0</v>
      </c>
      <c r="O201" s="23"/>
      <c r="P201" s="23">
        <f t="shared" si="481"/>
        <v>0</v>
      </c>
      <c r="Q201" s="23">
        <f t="shared" si="482"/>
        <v>0</v>
      </c>
      <c r="R201" s="26" t="e">
        <f t="shared" si="479"/>
        <v>#DIV/0!</v>
      </c>
      <c r="S201" s="28">
        <v>0</v>
      </c>
      <c r="T201" s="68"/>
      <c r="U201" s="12" t="s">
        <v>91</v>
      </c>
    </row>
    <row r="202" spans="1:21" ht="18.75" hidden="1" x14ac:dyDescent="0.25">
      <c r="A202" s="13" t="str">
        <f t="shared" si="471"/>
        <v>b</v>
      </c>
      <c r="B202" s="13" t="str">
        <f t="shared" si="472"/>
        <v>a</v>
      </c>
      <c r="C202" s="5" t="s">
        <v>2</v>
      </c>
      <c r="D202" s="7" t="s">
        <v>9</v>
      </c>
      <c r="E202" s="23"/>
      <c r="F202" s="23"/>
      <c r="G202" s="23">
        <v>565129424</v>
      </c>
      <c r="H202" s="23">
        <v>370910727</v>
      </c>
      <c r="I202" s="23">
        <v>188922000</v>
      </c>
      <c r="J202" s="23">
        <f t="shared" si="474"/>
        <v>559832727</v>
      </c>
      <c r="K202" s="49">
        <f t="shared" si="475"/>
        <v>5296697</v>
      </c>
      <c r="L202" s="50">
        <f t="shared" si="476"/>
        <v>0.99062746200240315</v>
      </c>
      <c r="M202" s="28">
        <v>767002000</v>
      </c>
      <c r="N202" s="28">
        <v>766947924</v>
      </c>
      <c r="O202" s="23">
        <v>189012000</v>
      </c>
      <c r="P202" s="23">
        <f t="shared" si="481"/>
        <v>748844727</v>
      </c>
      <c r="Q202" s="49">
        <f t="shared" si="482"/>
        <v>18103197</v>
      </c>
      <c r="R202" s="53">
        <f t="shared" si="479"/>
        <v>0.97639579372536378</v>
      </c>
      <c r="S202" s="28">
        <v>0</v>
      </c>
      <c r="T202" s="68"/>
      <c r="U202" s="12" t="s">
        <v>91</v>
      </c>
    </row>
    <row r="203" spans="1:21" ht="18.75" hidden="1" x14ac:dyDescent="0.25">
      <c r="A203" s="13" t="str">
        <f t="shared" si="471"/>
        <v>b</v>
      </c>
      <c r="B203" s="13" t="str">
        <f t="shared" si="472"/>
        <v>a</v>
      </c>
      <c r="C203" s="5" t="s">
        <v>2</v>
      </c>
      <c r="D203" s="7" t="s">
        <v>10</v>
      </c>
      <c r="E203" s="23"/>
      <c r="F203" s="23"/>
      <c r="G203" s="23">
        <v>54076</v>
      </c>
      <c r="H203" s="23">
        <v>6275</v>
      </c>
      <c r="I203" s="23"/>
      <c r="J203" s="23">
        <f t="shared" si="474"/>
        <v>6275</v>
      </c>
      <c r="K203" s="49">
        <f t="shared" si="475"/>
        <v>47801</v>
      </c>
      <c r="L203" s="50">
        <f t="shared" si="476"/>
        <v>0.11604038760263333</v>
      </c>
      <c r="M203" s="28"/>
      <c r="N203" s="28">
        <v>54076</v>
      </c>
      <c r="O203" s="23"/>
      <c r="P203" s="23">
        <f t="shared" si="481"/>
        <v>6275</v>
      </c>
      <c r="Q203" s="49">
        <f t="shared" si="482"/>
        <v>47801</v>
      </c>
      <c r="R203" s="53">
        <f t="shared" si="479"/>
        <v>0.11604038760263333</v>
      </c>
      <c r="S203" s="28">
        <v>0</v>
      </c>
      <c r="T203" s="68"/>
      <c r="U203" s="12" t="s">
        <v>91</v>
      </c>
    </row>
    <row r="204" spans="1:21" ht="18.75" hidden="1" x14ac:dyDescent="0.25">
      <c r="A204" s="13" t="str">
        <f t="shared" si="471"/>
        <v>b</v>
      </c>
      <c r="B204" s="13" t="str">
        <f t="shared" si="472"/>
        <v>b</v>
      </c>
      <c r="C204" s="5" t="s">
        <v>2</v>
      </c>
      <c r="D204" s="4" t="s">
        <v>11</v>
      </c>
      <c r="E204" s="22"/>
      <c r="F204" s="22"/>
      <c r="G204" s="22">
        <v>0</v>
      </c>
      <c r="H204" s="22"/>
      <c r="I204" s="22"/>
      <c r="J204" s="23">
        <f t="shared" si="474"/>
        <v>0</v>
      </c>
      <c r="K204" s="23">
        <f t="shared" si="475"/>
        <v>0</v>
      </c>
      <c r="L204" s="24" t="e">
        <f t="shared" si="476"/>
        <v>#DIV/0!</v>
      </c>
      <c r="M204" s="22">
        <v>0</v>
      </c>
      <c r="N204" s="22">
        <v>0</v>
      </c>
      <c r="O204" s="22"/>
      <c r="P204" s="22">
        <f t="shared" si="481"/>
        <v>0</v>
      </c>
      <c r="Q204" s="22">
        <f t="shared" si="482"/>
        <v>0</v>
      </c>
      <c r="R204" s="25" t="e">
        <f t="shared" si="479"/>
        <v>#DIV/0!</v>
      </c>
      <c r="S204" s="28">
        <v>0</v>
      </c>
      <c r="T204" s="63"/>
      <c r="U204" s="12" t="s">
        <v>91</v>
      </c>
    </row>
    <row r="205" spans="1:21" ht="18.75" hidden="1" x14ac:dyDescent="0.25">
      <c r="A205" s="13" t="str">
        <f t="shared" si="471"/>
        <v>b</v>
      </c>
      <c r="B205" s="13" t="str">
        <f t="shared" si="472"/>
        <v>b</v>
      </c>
      <c r="C205" s="5" t="s">
        <v>2</v>
      </c>
      <c r="D205" s="4" t="s">
        <v>12</v>
      </c>
      <c r="E205" s="22"/>
      <c r="F205" s="22"/>
      <c r="G205" s="22">
        <v>0</v>
      </c>
      <c r="H205" s="22"/>
      <c r="I205" s="22"/>
      <c r="J205" s="23">
        <f t="shared" si="474"/>
        <v>0</v>
      </c>
      <c r="K205" s="23">
        <f t="shared" si="475"/>
        <v>0</v>
      </c>
      <c r="L205" s="24" t="e">
        <f t="shared" si="476"/>
        <v>#DIV/0!</v>
      </c>
      <c r="M205" s="22">
        <v>0</v>
      </c>
      <c r="N205" s="22">
        <v>0</v>
      </c>
      <c r="O205" s="22"/>
      <c r="P205" s="22">
        <f t="shared" si="481"/>
        <v>0</v>
      </c>
      <c r="Q205" s="22">
        <f t="shared" si="482"/>
        <v>0</v>
      </c>
      <c r="R205" s="25" t="e">
        <f t="shared" si="479"/>
        <v>#DIV/0!</v>
      </c>
      <c r="S205" s="28">
        <v>0</v>
      </c>
      <c r="T205" s="63"/>
      <c r="U205" s="12" t="s">
        <v>91</v>
      </c>
    </row>
    <row r="206" spans="1:21" ht="18.75" hidden="1" x14ac:dyDescent="0.25">
      <c r="A206" s="13" t="str">
        <f t="shared" si="471"/>
        <v>b</v>
      </c>
      <c r="B206" s="13" t="str">
        <f t="shared" si="472"/>
        <v>b</v>
      </c>
      <c r="C206" s="5"/>
      <c r="D206" s="4" t="s">
        <v>13</v>
      </c>
      <c r="E206" s="22"/>
      <c r="F206" s="22"/>
      <c r="G206" s="22">
        <v>0</v>
      </c>
      <c r="H206" s="22"/>
      <c r="I206" s="22"/>
      <c r="J206" s="23">
        <f t="shared" si="474"/>
        <v>0</v>
      </c>
      <c r="K206" s="23">
        <f t="shared" si="475"/>
        <v>0</v>
      </c>
      <c r="L206" s="24" t="e">
        <f t="shared" si="476"/>
        <v>#DIV/0!</v>
      </c>
      <c r="M206" s="22">
        <v>0</v>
      </c>
      <c r="N206" s="22">
        <v>0</v>
      </c>
      <c r="O206" s="22"/>
      <c r="P206" s="22">
        <f t="shared" si="481"/>
        <v>0</v>
      </c>
      <c r="Q206" s="22">
        <f t="shared" si="482"/>
        <v>0</v>
      </c>
      <c r="R206" s="25" t="e">
        <f t="shared" si="479"/>
        <v>#DIV/0!</v>
      </c>
      <c r="S206" s="22">
        <v>0</v>
      </c>
      <c r="T206" s="63"/>
      <c r="U206" s="12" t="s">
        <v>91</v>
      </c>
    </row>
    <row r="207" spans="1:21" ht="36" hidden="1" x14ac:dyDescent="0.25">
      <c r="A207" s="13" t="str">
        <f t="shared" si="471"/>
        <v>b</v>
      </c>
      <c r="B207" s="13" t="str">
        <f t="shared" si="472"/>
        <v>a</v>
      </c>
      <c r="C207" s="16" t="s">
        <v>118</v>
      </c>
      <c r="D207" s="17" t="s">
        <v>25</v>
      </c>
      <c r="E207" s="23">
        <f t="shared" ref="E207:I207" si="483">E208+E216+E217+E218</f>
        <v>19609</v>
      </c>
      <c r="F207" s="23">
        <f t="shared" ref="F207" si="484">F208+F216+F217+F218</f>
        <v>4609</v>
      </c>
      <c r="G207" s="23">
        <f t="shared" si="483"/>
        <v>25633200</v>
      </c>
      <c r="H207" s="23">
        <f t="shared" si="483"/>
        <v>16160603</v>
      </c>
      <c r="I207" s="23">
        <f t="shared" si="483"/>
        <v>9472597</v>
      </c>
      <c r="J207" s="23">
        <f t="shared" si="474"/>
        <v>25633200</v>
      </c>
      <c r="K207" s="49">
        <f t="shared" si="475"/>
        <v>0</v>
      </c>
      <c r="L207" s="50">
        <f t="shared" si="476"/>
        <v>1</v>
      </c>
      <c r="M207" s="23">
        <f t="shared" ref="M207:O207" si="485">M208+M216+M217+M218</f>
        <v>35890000</v>
      </c>
      <c r="N207" s="23">
        <f t="shared" si="485"/>
        <v>35890000</v>
      </c>
      <c r="O207" s="23">
        <f t="shared" si="485"/>
        <v>10256800</v>
      </c>
      <c r="P207" s="23">
        <f t="shared" ref="P207" si="486">P208+P216+P217+P218</f>
        <v>35890000</v>
      </c>
      <c r="Q207" s="49">
        <f t="shared" ref="Q207" si="487">Q208+Q216+Q217+Q218</f>
        <v>0</v>
      </c>
      <c r="R207" s="53">
        <f t="shared" si="479"/>
        <v>1</v>
      </c>
      <c r="S207" s="23">
        <f t="shared" ref="S207" si="488">S208+S216+S217+S218</f>
        <v>0</v>
      </c>
      <c r="T207" s="64"/>
      <c r="U207" s="12" t="s">
        <v>91</v>
      </c>
    </row>
    <row r="208" spans="1:21" ht="18.75" hidden="1" x14ac:dyDescent="0.25">
      <c r="A208" s="13" t="str">
        <f t="shared" si="471"/>
        <v>b</v>
      </c>
      <c r="B208" s="13" t="str">
        <f t="shared" si="472"/>
        <v>a</v>
      </c>
      <c r="C208" s="3" t="s">
        <v>2</v>
      </c>
      <c r="D208" s="4" t="s">
        <v>3</v>
      </c>
      <c r="E208" s="22">
        <f t="shared" ref="E208:F208" si="489">E209+E210+E211+E212+E213+E214+E215</f>
        <v>19609</v>
      </c>
      <c r="F208" s="22">
        <f t="shared" si="489"/>
        <v>4609</v>
      </c>
      <c r="G208" s="22">
        <f t="shared" ref="G208" si="490">G209+G210+G211+G212+G213+G214+G215</f>
        <v>25633200</v>
      </c>
      <c r="H208" s="22">
        <f t="shared" ref="H208:I208" si="491">H209+H210+H211+H212+H213+H214+H215</f>
        <v>16160603</v>
      </c>
      <c r="I208" s="22">
        <f t="shared" si="491"/>
        <v>9472597</v>
      </c>
      <c r="J208" s="23">
        <f t="shared" si="474"/>
        <v>25633200</v>
      </c>
      <c r="K208" s="49">
        <f t="shared" si="475"/>
        <v>0</v>
      </c>
      <c r="L208" s="50">
        <f t="shared" si="476"/>
        <v>1</v>
      </c>
      <c r="M208" s="22">
        <f t="shared" ref="M208:O208" si="492">M209+M210+M211+M212+M213+M214+M215</f>
        <v>35890000</v>
      </c>
      <c r="N208" s="22">
        <f t="shared" si="492"/>
        <v>35890000</v>
      </c>
      <c r="O208" s="22">
        <f t="shared" si="492"/>
        <v>10256800</v>
      </c>
      <c r="P208" s="22">
        <f t="shared" ref="P208:Q208" si="493">P209+P210+P211+P212+P213+P214+P215</f>
        <v>35890000</v>
      </c>
      <c r="Q208" s="51">
        <f t="shared" si="493"/>
        <v>0</v>
      </c>
      <c r="R208" s="52">
        <f t="shared" si="479"/>
        <v>1</v>
      </c>
      <c r="S208" s="22">
        <f t="shared" ref="S208" si="494">S209+S210+S211+S212+S213+S214+S215</f>
        <v>0</v>
      </c>
      <c r="T208" s="63"/>
      <c r="U208" s="12" t="s">
        <v>91</v>
      </c>
    </row>
    <row r="209" spans="1:25" ht="18.75" hidden="1" x14ac:dyDescent="0.25">
      <c r="A209" s="13" t="str">
        <f t="shared" si="471"/>
        <v>b</v>
      </c>
      <c r="B209" s="13" t="str">
        <f t="shared" si="472"/>
        <v>b</v>
      </c>
      <c r="C209" s="5" t="s">
        <v>2</v>
      </c>
      <c r="D209" s="6" t="s">
        <v>4</v>
      </c>
      <c r="E209" s="23">
        <f t="shared" ref="E209:I218" si="495">E221+E233+E245+E257+E269+E281+E293+E305+E317+E329+E341+E353+E365+E377</f>
        <v>0</v>
      </c>
      <c r="F209" s="23">
        <f t="shared" ref="F209" si="496">F221+F233+F245+F257+F269+F281+F293+F305+F317+F329+F341+F353+F365+F377</f>
        <v>0</v>
      </c>
      <c r="G209" s="23">
        <f t="shared" si="495"/>
        <v>0</v>
      </c>
      <c r="H209" s="23">
        <f t="shared" si="495"/>
        <v>0</v>
      </c>
      <c r="I209" s="23">
        <f t="shared" si="495"/>
        <v>0</v>
      </c>
      <c r="J209" s="23">
        <f t="shared" si="474"/>
        <v>0</v>
      </c>
      <c r="K209" s="23">
        <f t="shared" si="475"/>
        <v>0</v>
      </c>
      <c r="L209" s="24" t="e">
        <f t="shared" si="476"/>
        <v>#DIV/0!</v>
      </c>
      <c r="M209" s="23">
        <f t="shared" ref="M209:M218" si="497">M221+M233+M245+M257+M269+M281+M293+M305+M317+M329+M341+M353+M365+M377</f>
        <v>0</v>
      </c>
      <c r="N209" s="23">
        <f t="shared" ref="N209:O209" si="498">N221+N233+N245+N257+N269+N281+N293+N305+N317+N329+N341+N353+N365+N377</f>
        <v>0</v>
      </c>
      <c r="O209" s="23">
        <f t="shared" si="498"/>
        <v>0</v>
      </c>
      <c r="P209" s="23">
        <f t="shared" ref="P209:Q209" si="499">P221+P233+P245+P257+P269+P281+P293+P305+P317+P329+P341+P353+P365+P377</f>
        <v>0</v>
      </c>
      <c r="Q209" s="23">
        <f t="shared" si="499"/>
        <v>0</v>
      </c>
      <c r="R209" s="26" t="e">
        <f t="shared" si="479"/>
        <v>#DIV/0!</v>
      </c>
      <c r="S209" s="23">
        <f t="shared" ref="S209" si="500">S221+S233+S245+S257+S269+S281+S293+S305+S317+S329+S341+S353+S365+S377</f>
        <v>0</v>
      </c>
      <c r="T209" s="64"/>
      <c r="U209" s="12" t="s">
        <v>91</v>
      </c>
    </row>
    <row r="210" spans="1:25" ht="18.75" hidden="1" x14ac:dyDescent="0.25">
      <c r="A210" s="13" t="str">
        <f t="shared" si="471"/>
        <v>b</v>
      </c>
      <c r="B210" s="13" t="str">
        <f t="shared" si="472"/>
        <v>a</v>
      </c>
      <c r="C210" s="5" t="s">
        <v>2</v>
      </c>
      <c r="D210" s="6" t="s">
        <v>5</v>
      </c>
      <c r="E210" s="23">
        <f t="shared" si="495"/>
        <v>0</v>
      </c>
      <c r="F210" s="23">
        <f t="shared" ref="F210" si="501">F222+F234+F246+F258+F270+F282+F294+F306+F318+F330+F342+F354+F366+F378</f>
        <v>0</v>
      </c>
      <c r="G210" s="23">
        <f t="shared" si="495"/>
        <v>704150</v>
      </c>
      <c r="H210" s="23">
        <f t="shared" si="495"/>
        <v>403571</v>
      </c>
      <c r="I210" s="23">
        <f t="shared" si="495"/>
        <v>300579</v>
      </c>
      <c r="J210" s="23">
        <f t="shared" si="474"/>
        <v>704150</v>
      </c>
      <c r="K210" s="49">
        <f t="shared" si="475"/>
        <v>0</v>
      </c>
      <c r="L210" s="50">
        <f t="shared" si="476"/>
        <v>1</v>
      </c>
      <c r="M210" s="23">
        <f t="shared" si="497"/>
        <v>910000</v>
      </c>
      <c r="N210" s="23">
        <f t="shared" ref="N210:O210" si="502">N222+N234+N246+N258+N270+N282+N294+N306+N318+N330+N342+N354+N366+N378</f>
        <v>1193400</v>
      </c>
      <c r="O210" s="23">
        <f t="shared" si="502"/>
        <v>489250</v>
      </c>
      <c r="P210" s="23">
        <f t="shared" ref="P210:Q210" si="503">P222+P234+P246+P258+P270+P282+P294+P306+P318+P330+P342+P354+P366+P378</f>
        <v>1193400</v>
      </c>
      <c r="Q210" s="49">
        <f t="shared" si="503"/>
        <v>0</v>
      </c>
      <c r="R210" s="53">
        <f t="shared" si="479"/>
        <v>1</v>
      </c>
      <c r="S210" s="23">
        <f t="shared" ref="S210" si="504">S222+S234+S246+S258+S270+S282+S294+S306+S318+S330+S342+S354+S366+S378</f>
        <v>0</v>
      </c>
      <c r="T210" s="64"/>
      <c r="U210" s="12" t="s">
        <v>91</v>
      </c>
    </row>
    <row r="211" spans="1:25" ht="18.75" hidden="1" x14ac:dyDescent="0.25">
      <c r="A211" s="13" t="str">
        <f t="shared" si="471"/>
        <v>b</v>
      </c>
      <c r="B211" s="13" t="str">
        <f t="shared" si="472"/>
        <v>b</v>
      </c>
      <c r="C211" s="5" t="s">
        <v>2</v>
      </c>
      <c r="D211" s="6" t="s">
        <v>6</v>
      </c>
      <c r="E211" s="23">
        <f t="shared" si="495"/>
        <v>0</v>
      </c>
      <c r="F211" s="23">
        <f t="shared" ref="F211" si="505">F223+F235+F247+F259+F271+F283+F295+F307+F319+F331+F343+F355+F367+F379</f>
        <v>0</v>
      </c>
      <c r="G211" s="23">
        <f t="shared" si="495"/>
        <v>0</v>
      </c>
      <c r="H211" s="23">
        <f t="shared" si="495"/>
        <v>0</v>
      </c>
      <c r="I211" s="23">
        <f t="shared" si="495"/>
        <v>0</v>
      </c>
      <c r="J211" s="23">
        <f t="shared" si="474"/>
        <v>0</v>
      </c>
      <c r="K211" s="23">
        <f t="shared" si="475"/>
        <v>0</v>
      </c>
      <c r="L211" s="24" t="e">
        <f t="shared" si="476"/>
        <v>#DIV/0!</v>
      </c>
      <c r="M211" s="23">
        <f t="shared" si="497"/>
        <v>0</v>
      </c>
      <c r="N211" s="23">
        <f t="shared" ref="N211:O211" si="506">N223+N235+N247+N259+N271+N283+N295+N307+N319+N331+N343+N355+N367+N379</f>
        <v>0</v>
      </c>
      <c r="O211" s="23">
        <f t="shared" si="506"/>
        <v>0</v>
      </c>
      <c r="P211" s="23">
        <f t="shared" ref="P211:Q211" si="507">P223+P235+P247+P259+P271+P283+P295+P307+P319+P331+P343+P355+P367+P379</f>
        <v>0</v>
      </c>
      <c r="Q211" s="23">
        <f t="shared" si="507"/>
        <v>0</v>
      </c>
      <c r="R211" s="26" t="e">
        <f t="shared" si="479"/>
        <v>#DIV/0!</v>
      </c>
      <c r="S211" s="23">
        <f t="shared" ref="S211" si="508">S223+S235+S247+S259+S271+S283+S295+S307+S319+S331+S343+S355+S367+S379</f>
        <v>0</v>
      </c>
      <c r="T211" s="64"/>
      <c r="U211" s="12" t="s">
        <v>91</v>
      </c>
    </row>
    <row r="212" spans="1:25" ht="18.75" hidden="1" x14ac:dyDescent="0.25">
      <c r="A212" s="13" t="str">
        <f t="shared" si="471"/>
        <v>b</v>
      </c>
      <c r="B212" s="13" t="str">
        <f t="shared" si="472"/>
        <v>b</v>
      </c>
      <c r="C212" s="5" t="s">
        <v>2</v>
      </c>
      <c r="D212" s="7" t="s">
        <v>7</v>
      </c>
      <c r="E212" s="23">
        <f t="shared" si="495"/>
        <v>0</v>
      </c>
      <c r="F212" s="23">
        <f t="shared" ref="F212" si="509">F224+F236+F248+F260+F272+F284+F296+F308+F320+F332+F344+F356+F368+F380</f>
        <v>0</v>
      </c>
      <c r="G212" s="23">
        <f t="shared" si="495"/>
        <v>0</v>
      </c>
      <c r="H212" s="23">
        <f t="shared" si="495"/>
        <v>0</v>
      </c>
      <c r="I212" s="23">
        <f t="shared" si="495"/>
        <v>0</v>
      </c>
      <c r="J212" s="23">
        <f t="shared" si="474"/>
        <v>0</v>
      </c>
      <c r="K212" s="23">
        <f t="shared" si="475"/>
        <v>0</v>
      </c>
      <c r="L212" s="24" t="e">
        <f t="shared" si="476"/>
        <v>#DIV/0!</v>
      </c>
      <c r="M212" s="23">
        <f t="shared" si="497"/>
        <v>0</v>
      </c>
      <c r="N212" s="23">
        <f t="shared" ref="N212:O212" si="510">N224+N236+N248+N260+N272+N284+N296+N308+N320+N332+N344+N356+N368+N380</f>
        <v>0</v>
      </c>
      <c r="O212" s="23">
        <f t="shared" si="510"/>
        <v>0</v>
      </c>
      <c r="P212" s="23">
        <f t="shared" ref="P212:Q212" si="511">P224+P236+P248+P260+P272+P284+P296+P308+P320+P332+P344+P356+P368+P380</f>
        <v>0</v>
      </c>
      <c r="Q212" s="23">
        <f t="shared" si="511"/>
        <v>0</v>
      </c>
      <c r="R212" s="26" t="e">
        <f t="shared" si="479"/>
        <v>#DIV/0!</v>
      </c>
      <c r="S212" s="23">
        <f t="shared" ref="S212" si="512">S224+S236+S248+S260+S272+S284+S296+S308+S320+S332+S344+S356+S368+S380</f>
        <v>0</v>
      </c>
      <c r="T212" s="64"/>
      <c r="U212" s="12" t="s">
        <v>91</v>
      </c>
    </row>
    <row r="213" spans="1:25" ht="18.75" hidden="1" x14ac:dyDescent="0.25">
      <c r="A213" s="13" t="str">
        <f t="shared" si="471"/>
        <v>b</v>
      </c>
      <c r="B213" s="13" t="str">
        <f t="shared" si="472"/>
        <v>b</v>
      </c>
      <c r="C213" s="5" t="s">
        <v>2</v>
      </c>
      <c r="D213" s="7" t="s">
        <v>8</v>
      </c>
      <c r="E213" s="23">
        <f t="shared" si="495"/>
        <v>0</v>
      </c>
      <c r="F213" s="23">
        <f t="shared" ref="F213" si="513">F225+F237+F249+F261+F273+F285+F297+F309+F321+F333+F345+F357+F369+F381</f>
        <v>0</v>
      </c>
      <c r="G213" s="23">
        <f t="shared" si="495"/>
        <v>0</v>
      </c>
      <c r="H213" s="23">
        <f t="shared" si="495"/>
        <v>0</v>
      </c>
      <c r="I213" s="23">
        <f t="shared" si="495"/>
        <v>0</v>
      </c>
      <c r="J213" s="23">
        <f t="shared" si="474"/>
        <v>0</v>
      </c>
      <c r="K213" s="23">
        <f t="shared" si="475"/>
        <v>0</v>
      </c>
      <c r="L213" s="24" t="e">
        <f t="shared" si="476"/>
        <v>#DIV/0!</v>
      </c>
      <c r="M213" s="23">
        <f t="shared" si="497"/>
        <v>0</v>
      </c>
      <c r="N213" s="23">
        <f t="shared" ref="N213:O213" si="514">N225+N237+N249+N261+N273+N285+N297+N309+N321+N333+N345+N357+N369+N381</f>
        <v>0</v>
      </c>
      <c r="O213" s="23">
        <f t="shared" si="514"/>
        <v>0</v>
      </c>
      <c r="P213" s="23">
        <f t="shared" ref="P213:Q213" si="515">P225+P237+P249+P261+P273+P285+P297+P309+P321+P333+P345+P357+P369+P381</f>
        <v>0</v>
      </c>
      <c r="Q213" s="23">
        <f t="shared" si="515"/>
        <v>0</v>
      </c>
      <c r="R213" s="26" t="e">
        <f t="shared" si="479"/>
        <v>#DIV/0!</v>
      </c>
      <c r="S213" s="23">
        <f t="shared" ref="S213" si="516">S225+S237+S249+S261+S273+S285+S297+S309+S321+S333+S345+S357+S369+S381</f>
        <v>0</v>
      </c>
      <c r="T213" s="64"/>
      <c r="U213" s="12" t="s">
        <v>91</v>
      </c>
    </row>
    <row r="214" spans="1:25" ht="18.75" hidden="1" x14ac:dyDescent="0.25">
      <c r="A214" s="13" t="str">
        <f t="shared" si="471"/>
        <v>b</v>
      </c>
      <c r="B214" s="13" t="str">
        <f t="shared" si="472"/>
        <v>a</v>
      </c>
      <c r="C214" s="5" t="s">
        <v>2</v>
      </c>
      <c r="D214" s="7" t="s">
        <v>9</v>
      </c>
      <c r="E214" s="23">
        <f t="shared" si="495"/>
        <v>4609</v>
      </c>
      <c r="F214" s="23">
        <f t="shared" ref="F214" si="517">F226+F238+F250+F262+F274+F286+F298+F310+F322+F334+F346+F358+F370+F382</f>
        <v>4609</v>
      </c>
      <c r="G214" s="23">
        <f t="shared" si="495"/>
        <v>20606300</v>
      </c>
      <c r="H214" s="23">
        <f t="shared" si="495"/>
        <v>12605512</v>
      </c>
      <c r="I214" s="23">
        <f t="shared" si="495"/>
        <v>8000788</v>
      </c>
      <c r="J214" s="23">
        <f t="shared" si="474"/>
        <v>20606300</v>
      </c>
      <c r="K214" s="49">
        <f t="shared" si="475"/>
        <v>0</v>
      </c>
      <c r="L214" s="50">
        <f t="shared" si="476"/>
        <v>1</v>
      </c>
      <c r="M214" s="23">
        <f t="shared" si="497"/>
        <v>29265000</v>
      </c>
      <c r="N214" s="23">
        <f t="shared" ref="N214:O214" si="518">N226+N238+N250+N262+N274+N286+N298+N310+N322+N334+N346+N358+N370+N382</f>
        <v>29417700</v>
      </c>
      <c r="O214" s="23">
        <f t="shared" si="518"/>
        <v>8811400</v>
      </c>
      <c r="P214" s="23">
        <f t="shared" ref="P214:Q214" si="519">P226+P238+P250+P262+P274+P286+P298+P310+P322+P334+P346+P358+P370+P382</f>
        <v>29417700</v>
      </c>
      <c r="Q214" s="49">
        <f t="shared" si="519"/>
        <v>0</v>
      </c>
      <c r="R214" s="53">
        <f t="shared" si="479"/>
        <v>1</v>
      </c>
      <c r="S214" s="23">
        <f t="shared" ref="S214" si="520">S226+S238+S250+S262+S274+S286+S298+S310+S322+S334+S346+S358+S370+S382</f>
        <v>0</v>
      </c>
      <c r="T214" s="64"/>
      <c r="U214" s="12" t="s">
        <v>91</v>
      </c>
      <c r="Y214" s="29"/>
    </row>
    <row r="215" spans="1:25" ht="18.75" hidden="1" x14ac:dyDescent="0.25">
      <c r="A215" s="13" t="str">
        <f t="shared" si="471"/>
        <v>b</v>
      </c>
      <c r="B215" s="13" t="str">
        <f t="shared" si="472"/>
        <v>a</v>
      </c>
      <c r="C215" s="5" t="s">
        <v>2</v>
      </c>
      <c r="D215" s="7" t="s">
        <v>10</v>
      </c>
      <c r="E215" s="23">
        <f t="shared" si="495"/>
        <v>15000</v>
      </c>
      <c r="F215" s="23">
        <f t="shared" ref="F215" si="521">F227+F239+F251+F263+F275+F287+F299+F311+F323+F335+F347+F359+F371+F383</f>
        <v>0</v>
      </c>
      <c r="G215" s="23">
        <f t="shared" si="495"/>
        <v>4322750</v>
      </c>
      <c r="H215" s="23">
        <f t="shared" si="495"/>
        <v>3151520</v>
      </c>
      <c r="I215" s="23">
        <f t="shared" si="495"/>
        <v>1171230</v>
      </c>
      <c r="J215" s="23">
        <f t="shared" si="474"/>
        <v>4322750</v>
      </c>
      <c r="K215" s="49">
        <f t="shared" si="475"/>
        <v>0</v>
      </c>
      <c r="L215" s="50">
        <f t="shared" si="476"/>
        <v>1</v>
      </c>
      <c r="M215" s="23">
        <f t="shared" si="497"/>
        <v>5715000</v>
      </c>
      <c r="N215" s="23">
        <f t="shared" ref="N215:O215" si="522">N227+N239+N251+N263+N275+N287+N299+N311+N323+N335+N347+N359+N371+N383</f>
        <v>5278900</v>
      </c>
      <c r="O215" s="23">
        <f t="shared" si="522"/>
        <v>956150</v>
      </c>
      <c r="P215" s="23">
        <f t="shared" ref="P215:Q215" si="523">P227+P239+P251+P263+P275+P287+P299+P311+P323+P335+P347+P359+P371+P383</f>
        <v>5278900</v>
      </c>
      <c r="Q215" s="49">
        <f t="shared" si="523"/>
        <v>0</v>
      </c>
      <c r="R215" s="53">
        <f t="shared" si="479"/>
        <v>1</v>
      </c>
      <c r="S215" s="23">
        <f t="shared" ref="S215" si="524">S227+S239+S251+S263+S275+S287+S299+S311+S323+S335+S347+S359+S371+S383</f>
        <v>0</v>
      </c>
      <c r="T215" s="64"/>
      <c r="U215" s="12" t="s">
        <v>91</v>
      </c>
    </row>
    <row r="216" spans="1:25" ht="18.75" hidden="1" x14ac:dyDescent="0.25">
      <c r="A216" s="13" t="str">
        <f t="shared" si="471"/>
        <v>b</v>
      </c>
      <c r="B216" s="13" t="str">
        <f t="shared" si="472"/>
        <v>b</v>
      </c>
      <c r="C216" s="3" t="s">
        <v>2</v>
      </c>
      <c r="D216" s="4" t="s">
        <v>11</v>
      </c>
      <c r="E216" s="22">
        <f t="shared" si="495"/>
        <v>0</v>
      </c>
      <c r="F216" s="22">
        <f t="shared" ref="F216" si="525">F228+F240+F252+F264+F276+F288+F300+F312+F324+F336+F348+F360+F372+F384</f>
        <v>0</v>
      </c>
      <c r="G216" s="22">
        <f t="shared" si="495"/>
        <v>0</v>
      </c>
      <c r="H216" s="22">
        <f t="shared" si="495"/>
        <v>0</v>
      </c>
      <c r="I216" s="22">
        <f t="shared" si="495"/>
        <v>0</v>
      </c>
      <c r="J216" s="23">
        <f t="shared" si="474"/>
        <v>0</v>
      </c>
      <c r="K216" s="23">
        <f t="shared" si="475"/>
        <v>0</v>
      </c>
      <c r="L216" s="24" t="e">
        <f t="shared" si="476"/>
        <v>#DIV/0!</v>
      </c>
      <c r="M216" s="22">
        <f t="shared" si="497"/>
        <v>0</v>
      </c>
      <c r="N216" s="22">
        <f t="shared" ref="N216:O216" si="526">N228+N240+N252+N264+N276+N288+N300+N312+N324+N336+N348+N360+N372+N384</f>
        <v>0</v>
      </c>
      <c r="O216" s="22">
        <f t="shared" si="526"/>
        <v>0</v>
      </c>
      <c r="P216" s="22">
        <f t="shared" ref="P216:Q216" si="527">P228+P240+P252+P264+P276+P288+P300+P312+P324+P336+P348+P360+P372+P384</f>
        <v>0</v>
      </c>
      <c r="Q216" s="22">
        <f t="shared" si="527"/>
        <v>0</v>
      </c>
      <c r="R216" s="25" t="e">
        <f t="shared" si="479"/>
        <v>#DIV/0!</v>
      </c>
      <c r="S216" s="22">
        <f t="shared" ref="S216" si="528">S228+S240+S252+S264+S276+S288+S300+S312+S324+S336+S348+S360+S372+S384</f>
        <v>0</v>
      </c>
      <c r="T216" s="63"/>
      <c r="U216" s="12" t="s">
        <v>91</v>
      </c>
    </row>
    <row r="217" spans="1:25" ht="18.75" hidden="1" x14ac:dyDescent="0.25">
      <c r="A217" s="13" t="str">
        <f t="shared" si="471"/>
        <v>b</v>
      </c>
      <c r="B217" s="13" t="str">
        <f t="shared" si="472"/>
        <v>b</v>
      </c>
      <c r="C217" s="3" t="s">
        <v>2</v>
      </c>
      <c r="D217" s="4" t="s">
        <v>12</v>
      </c>
      <c r="E217" s="22">
        <f t="shared" si="495"/>
        <v>0</v>
      </c>
      <c r="F217" s="22">
        <f t="shared" ref="F217" si="529">F229+F241+F253+F265+F277+F289+F301+F313+F325+F337+F349+F361+F373+F385</f>
        <v>0</v>
      </c>
      <c r="G217" s="22">
        <f t="shared" si="495"/>
        <v>0</v>
      </c>
      <c r="H217" s="22">
        <f t="shared" si="495"/>
        <v>0</v>
      </c>
      <c r="I217" s="22">
        <f t="shared" si="495"/>
        <v>0</v>
      </c>
      <c r="J217" s="23">
        <f t="shared" si="474"/>
        <v>0</v>
      </c>
      <c r="K217" s="23">
        <f t="shared" si="475"/>
        <v>0</v>
      </c>
      <c r="L217" s="24" t="e">
        <f t="shared" si="476"/>
        <v>#DIV/0!</v>
      </c>
      <c r="M217" s="22">
        <f t="shared" si="497"/>
        <v>0</v>
      </c>
      <c r="N217" s="22">
        <f t="shared" ref="N217:O217" si="530">N229+N241+N253+N265+N277+N289+N301+N313+N325+N337+N349+N361+N373+N385</f>
        <v>0</v>
      </c>
      <c r="O217" s="22">
        <f t="shared" si="530"/>
        <v>0</v>
      </c>
      <c r="P217" s="22">
        <f t="shared" ref="P217:Q217" si="531">P229+P241+P253+P265+P277+P289+P301+P313+P325+P337+P349+P361+P373+P385</f>
        <v>0</v>
      </c>
      <c r="Q217" s="22">
        <f t="shared" si="531"/>
        <v>0</v>
      </c>
      <c r="R217" s="25" t="e">
        <f t="shared" si="479"/>
        <v>#DIV/0!</v>
      </c>
      <c r="S217" s="22">
        <f t="shared" ref="S217" si="532">S229+S241+S253+S265+S277+S289+S301+S313+S325+S337+S349+S361+S373+S385</f>
        <v>0</v>
      </c>
      <c r="T217" s="63"/>
      <c r="U217" s="12" t="s">
        <v>91</v>
      </c>
    </row>
    <row r="218" spans="1:25" ht="18.75" hidden="1" x14ac:dyDescent="0.25">
      <c r="A218" s="13" t="str">
        <f t="shared" si="471"/>
        <v>b</v>
      </c>
      <c r="B218" s="13" t="str">
        <f t="shared" si="472"/>
        <v>b</v>
      </c>
      <c r="C218" s="3" t="s">
        <v>2</v>
      </c>
      <c r="D218" s="4" t="s">
        <v>13</v>
      </c>
      <c r="E218" s="22">
        <f t="shared" si="495"/>
        <v>0</v>
      </c>
      <c r="F218" s="22">
        <f t="shared" ref="F218" si="533">F230+F242+F254+F266+F278+F290+F302+F314+F326+F338+F350+F362+F374+F386</f>
        <v>0</v>
      </c>
      <c r="G218" s="22">
        <f t="shared" si="495"/>
        <v>0</v>
      </c>
      <c r="H218" s="22">
        <f t="shared" si="495"/>
        <v>0</v>
      </c>
      <c r="I218" s="22">
        <f t="shared" si="495"/>
        <v>0</v>
      </c>
      <c r="J218" s="23">
        <f t="shared" si="474"/>
        <v>0</v>
      </c>
      <c r="K218" s="23">
        <f t="shared" si="475"/>
        <v>0</v>
      </c>
      <c r="L218" s="24" t="e">
        <f t="shared" si="476"/>
        <v>#DIV/0!</v>
      </c>
      <c r="M218" s="22">
        <f t="shared" si="497"/>
        <v>0</v>
      </c>
      <c r="N218" s="22">
        <f t="shared" ref="N218:O218" si="534">N230+N242+N254+N266+N278+N290+N302+N314+N326+N338+N350+N362+N374+N386</f>
        <v>0</v>
      </c>
      <c r="O218" s="22">
        <f t="shared" si="534"/>
        <v>0</v>
      </c>
      <c r="P218" s="22">
        <f t="shared" ref="P218:Q218" si="535">P230+P242+P254+P266+P278+P290+P302+P314+P326+P338+P350+P362+P374+P386</f>
        <v>0</v>
      </c>
      <c r="Q218" s="22">
        <f t="shared" si="535"/>
        <v>0</v>
      </c>
      <c r="R218" s="25" t="e">
        <f t="shared" si="479"/>
        <v>#DIV/0!</v>
      </c>
      <c r="S218" s="22">
        <f t="shared" ref="S218" si="536">S230+S242+S254+S266+S278+S290+S302+S314+S326+S338+S350+S362+S374+S386</f>
        <v>0</v>
      </c>
      <c r="T218" s="63"/>
      <c r="U218" s="12" t="s">
        <v>91</v>
      </c>
    </row>
    <row r="219" spans="1:25" ht="70.5" hidden="1" customHeight="1" x14ac:dyDescent="0.25">
      <c r="A219" s="13" t="str">
        <f t="shared" si="471"/>
        <v>b</v>
      </c>
      <c r="B219" s="13" t="str">
        <f t="shared" si="472"/>
        <v>a</v>
      </c>
      <c r="C219" s="16" t="s">
        <v>119</v>
      </c>
      <c r="D219" s="17" t="s">
        <v>26</v>
      </c>
      <c r="E219" s="23">
        <f t="shared" ref="E219:G219" si="537">E220+E228+E229+E230</f>
        <v>4609</v>
      </c>
      <c r="F219" s="23">
        <f t="shared" ref="F219" si="538">F220+F228+F229+F230</f>
        <v>4609</v>
      </c>
      <c r="G219" s="23">
        <f t="shared" si="537"/>
        <v>1246500</v>
      </c>
      <c r="H219" s="23">
        <f t="shared" ref="H219:I219" si="539">H220+H228+H229+H230</f>
        <v>629073</v>
      </c>
      <c r="I219" s="23">
        <f t="shared" si="539"/>
        <v>617427</v>
      </c>
      <c r="J219" s="23">
        <f t="shared" si="474"/>
        <v>1246500</v>
      </c>
      <c r="K219" s="49">
        <f t="shared" si="475"/>
        <v>0</v>
      </c>
      <c r="L219" s="50">
        <f t="shared" si="476"/>
        <v>1</v>
      </c>
      <c r="M219" s="27">
        <f t="shared" ref="M219:N219" si="540">M220+M228+M229+M230</f>
        <v>2000000</v>
      </c>
      <c r="N219" s="27">
        <f t="shared" si="540"/>
        <v>1800000</v>
      </c>
      <c r="O219" s="23">
        <f t="shared" ref="O219" si="541">O220+O228+O229+O230</f>
        <v>553500</v>
      </c>
      <c r="P219" s="23">
        <f t="shared" ref="P219" si="542">P220+P228+P229+P230</f>
        <v>1800000</v>
      </c>
      <c r="Q219" s="49">
        <f t="shared" ref="Q219" si="543">Q220+Q228+Q229+Q230</f>
        <v>0</v>
      </c>
      <c r="R219" s="53">
        <f t="shared" si="479"/>
        <v>1</v>
      </c>
      <c r="S219" s="27">
        <f t="shared" ref="S219" si="544">S220+S228+S229+S230</f>
        <v>0</v>
      </c>
      <c r="T219" s="70"/>
      <c r="U219" s="12" t="s">
        <v>91</v>
      </c>
    </row>
    <row r="220" spans="1:25" ht="18.75" hidden="1" x14ac:dyDescent="0.25">
      <c r="A220" s="13" t="str">
        <f t="shared" si="471"/>
        <v>b</v>
      </c>
      <c r="B220" s="13" t="str">
        <f t="shared" si="472"/>
        <v>a</v>
      </c>
      <c r="C220" s="3" t="s">
        <v>2</v>
      </c>
      <c r="D220" s="4" t="s">
        <v>3</v>
      </c>
      <c r="E220" s="22">
        <f t="shared" ref="E220:I220" si="545">E221+E222+E223+E224+E225+E226+E227</f>
        <v>4609</v>
      </c>
      <c r="F220" s="22">
        <f t="shared" ref="F220" si="546">F221+F222+F223+F224+F225+F226+F227</f>
        <v>4609</v>
      </c>
      <c r="G220" s="22">
        <f t="shared" si="545"/>
        <v>1246500</v>
      </c>
      <c r="H220" s="22">
        <f t="shared" si="545"/>
        <v>629073</v>
      </c>
      <c r="I220" s="22">
        <f t="shared" si="545"/>
        <v>617427</v>
      </c>
      <c r="J220" s="23">
        <f t="shared" si="474"/>
        <v>1246500</v>
      </c>
      <c r="K220" s="49">
        <f t="shared" si="475"/>
        <v>0</v>
      </c>
      <c r="L220" s="50">
        <f t="shared" si="476"/>
        <v>1</v>
      </c>
      <c r="M220" s="22">
        <f t="shared" ref="M220:N220" si="547">M221+M222+M223+M224+M225+M226+M227</f>
        <v>2000000</v>
      </c>
      <c r="N220" s="22">
        <f t="shared" si="547"/>
        <v>1800000</v>
      </c>
      <c r="O220" s="22">
        <f t="shared" ref="O220:Q220" si="548">O221+O222+O223+O224+O225+O226+O227</f>
        <v>553500</v>
      </c>
      <c r="P220" s="22">
        <f t="shared" si="548"/>
        <v>1800000</v>
      </c>
      <c r="Q220" s="51">
        <f t="shared" si="548"/>
        <v>0</v>
      </c>
      <c r="R220" s="52">
        <f t="shared" si="479"/>
        <v>1</v>
      </c>
      <c r="S220" s="22">
        <f t="shared" ref="S220" si="549">S221+S222+S223+S224+S225+S226+S227</f>
        <v>0</v>
      </c>
      <c r="T220" s="63"/>
      <c r="U220" s="12" t="s">
        <v>91</v>
      </c>
    </row>
    <row r="221" spans="1:25" ht="18.75" hidden="1" x14ac:dyDescent="0.25">
      <c r="A221" s="13" t="str">
        <f t="shared" si="471"/>
        <v>b</v>
      </c>
      <c r="B221" s="13" t="str">
        <f t="shared" si="472"/>
        <v>b</v>
      </c>
      <c r="C221" s="5" t="s">
        <v>2</v>
      </c>
      <c r="D221" s="6" t="s">
        <v>4</v>
      </c>
      <c r="E221" s="23"/>
      <c r="F221" s="23"/>
      <c r="G221" s="23">
        <v>0</v>
      </c>
      <c r="H221" s="23"/>
      <c r="I221" s="23"/>
      <c r="J221" s="23">
        <f t="shared" si="474"/>
        <v>0</v>
      </c>
      <c r="K221" s="23">
        <f t="shared" si="475"/>
        <v>0</v>
      </c>
      <c r="L221" s="24" t="e">
        <f t="shared" si="476"/>
        <v>#DIV/0!</v>
      </c>
      <c r="M221" s="28">
        <v>0</v>
      </c>
      <c r="N221" s="28">
        <v>0</v>
      </c>
      <c r="O221" s="23"/>
      <c r="P221" s="23">
        <f t="shared" ref="P221:P230" si="550">J221+O221</f>
        <v>0</v>
      </c>
      <c r="Q221" s="23">
        <f t="shared" ref="Q221:Q230" si="551">N221-P221</f>
        <v>0</v>
      </c>
      <c r="R221" s="26" t="e">
        <f t="shared" si="479"/>
        <v>#DIV/0!</v>
      </c>
      <c r="S221" s="28">
        <v>0</v>
      </c>
      <c r="T221" s="68"/>
      <c r="U221" s="12" t="s">
        <v>91</v>
      </c>
    </row>
    <row r="222" spans="1:25" ht="18.75" hidden="1" x14ac:dyDescent="0.25">
      <c r="A222" s="13" t="str">
        <f t="shared" si="471"/>
        <v>b</v>
      </c>
      <c r="B222" s="13" t="str">
        <f t="shared" si="472"/>
        <v>a</v>
      </c>
      <c r="C222" s="5" t="s">
        <v>2</v>
      </c>
      <c r="D222" s="6" t="s">
        <v>5</v>
      </c>
      <c r="E222" s="23"/>
      <c r="F222" s="23"/>
      <c r="G222" s="23">
        <v>2500</v>
      </c>
      <c r="H222" s="23"/>
      <c r="I222" s="23">
        <v>2500</v>
      </c>
      <c r="J222" s="23">
        <f t="shared" si="474"/>
        <v>2500</v>
      </c>
      <c r="K222" s="49">
        <f t="shared" si="475"/>
        <v>0</v>
      </c>
      <c r="L222" s="50">
        <f t="shared" si="476"/>
        <v>1</v>
      </c>
      <c r="M222" s="28">
        <v>10000</v>
      </c>
      <c r="N222" s="28">
        <v>10000</v>
      </c>
      <c r="O222" s="23">
        <v>7500</v>
      </c>
      <c r="P222" s="23">
        <f t="shared" si="550"/>
        <v>10000</v>
      </c>
      <c r="Q222" s="49">
        <f t="shared" si="551"/>
        <v>0</v>
      </c>
      <c r="R222" s="53">
        <f t="shared" si="479"/>
        <v>1</v>
      </c>
      <c r="S222" s="28"/>
      <c r="T222" s="68"/>
      <c r="U222" s="12" t="s">
        <v>91</v>
      </c>
    </row>
    <row r="223" spans="1:25" ht="18.75" hidden="1" x14ac:dyDescent="0.25">
      <c r="A223" s="13" t="str">
        <f t="shared" si="471"/>
        <v>b</v>
      </c>
      <c r="B223" s="13" t="str">
        <f t="shared" si="472"/>
        <v>b</v>
      </c>
      <c r="C223" s="5" t="s">
        <v>2</v>
      </c>
      <c r="D223" s="6" t="s">
        <v>6</v>
      </c>
      <c r="E223" s="23"/>
      <c r="F223" s="23"/>
      <c r="G223" s="23">
        <v>0</v>
      </c>
      <c r="H223" s="23"/>
      <c r="I223" s="23"/>
      <c r="J223" s="23">
        <f t="shared" si="474"/>
        <v>0</v>
      </c>
      <c r="K223" s="23">
        <f t="shared" si="475"/>
        <v>0</v>
      </c>
      <c r="L223" s="24" t="e">
        <f t="shared" si="476"/>
        <v>#DIV/0!</v>
      </c>
      <c r="M223" s="28">
        <v>0</v>
      </c>
      <c r="N223" s="28">
        <v>0</v>
      </c>
      <c r="O223" s="23"/>
      <c r="P223" s="23">
        <f t="shared" si="550"/>
        <v>0</v>
      </c>
      <c r="Q223" s="23">
        <f t="shared" si="551"/>
        <v>0</v>
      </c>
      <c r="R223" s="26" t="e">
        <f t="shared" si="479"/>
        <v>#DIV/0!</v>
      </c>
      <c r="S223" s="28"/>
      <c r="T223" s="68"/>
      <c r="U223" s="12" t="s">
        <v>91</v>
      </c>
    </row>
    <row r="224" spans="1:25" ht="18.75" hidden="1" x14ac:dyDescent="0.25">
      <c r="A224" s="13" t="str">
        <f t="shared" si="471"/>
        <v>b</v>
      </c>
      <c r="B224" s="13" t="str">
        <f t="shared" si="472"/>
        <v>b</v>
      </c>
      <c r="C224" s="5" t="s">
        <v>2</v>
      </c>
      <c r="D224" s="7" t="s">
        <v>7</v>
      </c>
      <c r="E224" s="23"/>
      <c r="F224" s="23"/>
      <c r="G224" s="23">
        <v>0</v>
      </c>
      <c r="H224" s="23"/>
      <c r="I224" s="23"/>
      <c r="J224" s="23">
        <f t="shared" si="474"/>
        <v>0</v>
      </c>
      <c r="K224" s="23">
        <f t="shared" si="475"/>
        <v>0</v>
      </c>
      <c r="L224" s="24" t="e">
        <f t="shared" si="476"/>
        <v>#DIV/0!</v>
      </c>
      <c r="M224" s="28">
        <v>0</v>
      </c>
      <c r="N224" s="28">
        <v>0</v>
      </c>
      <c r="O224" s="23"/>
      <c r="P224" s="23">
        <f t="shared" si="550"/>
        <v>0</v>
      </c>
      <c r="Q224" s="23">
        <f t="shared" si="551"/>
        <v>0</v>
      </c>
      <c r="R224" s="26" t="e">
        <f t="shared" si="479"/>
        <v>#DIV/0!</v>
      </c>
      <c r="S224" s="28"/>
      <c r="T224" s="68"/>
      <c r="U224" s="12" t="s">
        <v>91</v>
      </c>
    </row>
    <row r="225" spans="1:21" ht="18.75" hidden="1" x14ac:dyDescent="0.25">
      <c r="A225" s="13" t="str">
        <f t="shared" si="471"/>
        <v>b</v>
      </c>
      <c r="B225" s="13" t="str">
        <f t="shared" si="472"/>
        <v>b</v>
      </c>
      <c r="C225" s="5" t="s">
        <v>2</v>
      </c>
      <c r="D225" s="7" t="s">
        <v>8</v>
      </c>
      <c r="E225" s="23"/>
      <c r="F225" s="23"/>
      <c r="G225" s="23">
        <v>0</v>
      </c>
      <c r="H225" s="23"/>
      <c r="I225" s="23"/>
      <c r="J225" s="23">
        <f t="shared" si="474"/>
        <v>0</v>
      </c>
      <c r="K225" s="23">
        <f t="shared" si="475"/>
        <v>0</v>
      </c>
      <c r="L225" s="24" t="e">
        <f t="shared" si="476"/>
        <v>#DIV/0!</v>
      </c>
      <c r="M225" s="28">
        <v>0</v>
      </c>
      <c r="N225" s="28">
        <v>0</v>
      </c>
      <c r="O225" s="23"/>
      <c r="P225" s="23">
        <f t="shared" si="550"/>
        <v>0</v>
      </c>
      <c r="Q225" s="23">
        <f t="shared" si="551"/>
        <v>0</v>
      </c>
      <c r="R225" s="26" t="e">
        <f t="shared" si="479"/>
        <v>#DIV/0!</v>
      </c>
      <c r="S225" s="28"/>
      <c r="T225" s="68"/>
      <c r="U225" s="12" t="s">
        <v>91</v>
      </c>
    </row>
    <row r="226" spans="1:21" ht="18.75" hidden="1" x14ac:dyDescent="0.25">
      <c r="A226" s="13" t="str">
        <f t="shared" si="471"/>
        <v>b</v>
      </c>
      <c r="B226" s="13" t="str">
        <f t="shared" si="472"/>
        <v>a</v>
      </c>
      <c r="C226" s="5" t="s">
        <v>2</v>
      </c>
      <c r="D226" s="7" t="s">
        <v>9</v>
      </c>
      <c r="E226" s="23">
        <v>4609</v>
      </c>
      <c r="F226" s="23">
        <v>4609</v>
      </c>
      <c r="G226" s="23">
        <v>1244000</v>
      </c>
      <c r="H226" s="23">
        <v>629073</v>
      </c>
      <c r="I226" s="23">
        <v>614927</v>
      </c>
      <c r="J226" s="23">
        <f t="shared" si="474"/>
        <v>1244000</v>
      </c>
      <c r="K226" s="49">
        <f t="shared" si="475"/>
        <v>0</v>
      </c>
      <c r="L226" s="50">
        <f t="shared" si="476"/>
        <v>1</v>
      </c>
      <c r="M226" s="28">
        <v>1775000</v>
      </c>
      <c r="N226" s="28">
        <v>1790000</v>
      </c>
      <c r="O226" s="23">
        <v>546000</v>
      </c>
      <c r="P226" s="23">
        <f t="shared" si="550"/>
        <v>1790000</v>
      </c>
      <c r="Q226" s="49">
        <f t="shared" si="551"/>
        <v>0</v>
      </c>
      <c r="R226" s="53">
        <f t="shared" si="479"/>
        <v>1</v>
      </c>
      <c r="S226" s="28"/>
      <c r="T226" s="68"/>
      <c r="U226" s="12" t="s">
        <v>91</v>
      </c>
    </row>
    <row r="227" spans="1:21" ht="18.75" hidden="1" x14ac:dyDescent="0.25">
      <c r="A227" s="13" t="str">
        <f t="shared" si="471"/>
        <v>b</v>
      </c>
      <c r="B227" s="13" t="str">
        <f t="shared" si="472"/>
        <v>a</v>
      </c>
      <c r="C227" s="5" t="s">
        <v>2</v>
      </c>
      <c r="D227" s="7" t="s">
        <v>10</v>
      </c>
      <c r="E227" s="23"/>
      <c r="F227" s="23"/>
      <c r="G227" s="23">
        <v>0</v>
      </c>
      <c r="H227" s="23"/>
      <c r="I227" s="23"/>
      <c r="J227" s="23">
        <f t="shared" si="474"/>
        <v>0</v>
      </c>
      <c r="K227" s="49">
        <f t="shared" si="475"/>
        <v>0</v>
      </c>
      <c r="L227" s="50" t="e">
        <f t="shared" si="476"/>
        <v>#DIV/0!</v>
      </c>
      <c r="M227" s="28">
        <v>215000</v>
      </c>
      <c r="N227" s="28"/>
      <c r="O227" s="23"/>
      <c r="P227" s="23">
        <f t="shared" si="550"/>
        <v>0</v>
      </c>
      <c r="Q227" s="49">
        <f t="shared" si="551"/>
        <v>0</v>
      </c>
      <c r="R227" s="53" t="e">
        <f t="shared" si="479"/>
        <v>#DIV/0!</v>
      </c>
      <c r="S227" s="28"/>
      <c r="T227" s="68"/>
      <c r="U227" s="12" t="s">
        <v>91</v>
      </c>
    </row>
    <row r="228" spans="1:21" ht="18.75" hidden="1" x14ac:dyDescent="0.25">
      <c r="A228" s="13" t="str">
        <f t="shared" si="471"/>
        <v>b</v>
      </c>
      <c r="B228" s="13" t="str">
        <f t="shared" si="472"/>
        <v>b</v>
      </c>
      <c r="C228" s="5" t="s">
        <v>2</v>
      </c>
      <c r="D228" s="4" t="s">
        <v>11</v>
      </c>
      <c r="E228" s="22"/>
      <c r="F228" s="22"/>
      <c r="G228" s="22">
        <v>0</v>
      </c>
      <c r="H228" s="22"/>
      <c r="I228" s="22"/>
      <c r="J228" s="23">
        <f t="shared" si="474"/>
        <v>0</v>
      </c>
      <c r="K228" s="23">
        <f t="shared" si="475"/>
        <v>0</v>
      </c>
      <c r="L228" s="24" t="e">
        <f t="shared" si="476"/>
        <v>#DIV/0!</v>
      </c>
      <c r="M228" s="22">
        <v>0</v>
      </c>
      <c r="N228" s="22">
        <v>0</v>
      </c>
      <c r="O228" s="22"/>
      <c r="P228" s="22">
        <f t="shared" si="550"/>
        <v>0</v>
      </c>
      <c r="Q228" s="22">
        <f t="shared" si="551"/>
        <v>0</v>
      </c>
      <c r="R228" s="25" t="e">
        <f t="shared" si="479"/>
        <v>#DIV/0!</v>
      </c>
      <c r="S228" s="22">
        <v>0</v>
      </c>
      <c r="T228" s="63"/>
      <c r="U228" s="12" t="s">
        <v>91</v>
      </c>
    </row>
    <row r="229" spans="1:21" ht="18.75" hidden="1" x14ac:dyDescent="0.25">
      <c r="A229" s="13" t="str">
        <f t="shared" si="471"/>
        <v>b</v>
      </c>
      <c r="B229" s="13" t="str">
        <f t="shared" si="472"/>
        <v>b</v>
      </c>
      <c r="C229" s="5" t="s">
        <v>2</v>
      </c>
      <c r="D229" s="4" t="s">
        <v>12</v>
      </c>
      <c r="E229" s="22"/>
      <c r="F229" s="22"/>
      <c r="G229" s="22">
        <v>0</v>
      </c>
      <c r="H229" s="22"/>
      <c r="I229" s="22"/>
      <c r="J229" s="23">
        <f t="shared" si="474"/>
        <v>0</v>
      </c>
      <c r="K229" s="23">
        <f t="shared" si="475"/>
        <v>0</v>
      </c>
      <c r="L229" s="24" t="e">
        <f t="shared" si="476"/>
        <v>#DIV/0!</v>
      </c>
      <c r="M229" s="22">
        <v>0</v>
      </c>
      <c r="N229" s="22">
        <v>0</v>
      </c>
      <c r="O229" s="22"/>
      <c r="P229" s="22">
        <f t="shared" si="550"/>
        <v>0</v>
      </c>
      <c r="Q229" s="22">
        <f t="shared" si="551"/>
        <v>0</v>
      </c>
      <c r="R229" s="25" t="e">
        <f t="shared" si="479"/>
        <v>#DIV/0!</v>
      </c>
      <c r="S229" s="22">
        <v>0</v>
      </c>
      <c r="T229" s="63"/>
      <c r="U229" s="12" t="s">
        <v>91</v>
      </c>
    </row>
    <row r="230" spans="1:21" ht="18.75" hidden="1" x14ac:dyDescent="0.25">
      <c r="A230" s="13" t="str">
        <f t="shared" si="471"/>
        <v>b</v>
      </c>
      <c r="B230" s="13" t="str">
        <f t="shared" si="472"/>
        <v>b</v>
      </c>
      <c r="C230" s="5" t="s">
        <v>2</v>
      </c>
      <c r="D230" s="4" t="s">
        <v>13</v>
      </c>
      <c r="E230" s="22"/>
      <c r="F230" s="22"/>
      <c r="G230" s="22">
        <v>0</v>
      </c>
      <c r="H230" s="22"/>
      <c r="I230" s="22"/>
      <c r="J230" s="23">
        <f t="shared" si="474"/>
        <v>0</v>
      </c>
      <c r="K230" s="23">
        <f t="shared" si="475"/>
        <v>0</v>
      </c>
      <c r="L230" s="24" t="e">
        <f t="shared" si="476"/>
        <v>#DIV/0!</v>
      </c>
      <c r="M230" s="22">
        <v>0</v>
      </c>
      <c r="N230" s="22">
        <v>0</v>
      </c>
      <c r="O230" s="22"/>
      <c r="P230" s="22">
        <f t="shared" si="550"/>
        <v>0</v>
      </c>
      <c r="Q230" s="22">
        <f t="shared" si="551"/>
        <v>0</v>
      </c>
      <c r="R230" s="25" t="e">
        <f t="shared" si="479"/>
        <v>#DIV/0!</v>
      </c>
      <c r="S230" s="22">
        <v>0</v>
      </c>
      <c r="T230" s="63"/>
      <c r="U230" s="12" t="s">
        <v>91</v>
      </c>
    </row>
    <row r="231" spans="1:21" ht="100.5" hidden="1" customHeight="1" x14ac:dyDescent="0.25">
      <c r="A231" s="13" t="str">
        <f t="shared" si="471"/>
        <v>b</v>
      </c>
      <c r="B231" s="13" t="str">
        <f t="shared" si="472"/>
        <v>a</v>
      </c>
      <c r="C231" s="16" t="s">
        <v>120</v>
      </c>
      <c r="D231" s="17" t="s">
        <v>27</v>
      </c>
      <c r="E231" s="23"/>
      <c r="F231" s="23"/>
      <c r="G231" s="23">
        <f t="shared" ref="G231" si="552">G232+G240+G241+G242</f>
        <v>1808500</v>
      </c>
      <c r="H231" s="23">
        <f t="shared" ref="H231:I231" si="553">H232+H240+H241+H242</f>
        <v>1155508</v>
      </c>
      <c r="I231" s="23">
        <f t="shared" si="553"/>
        <v>652992</v>
      </c>
      <c r="J231" s="23">
        <f t="shared" si="474"/>
        <v>1808500</v>
      </c>
      <c r="K231" s="49">
        <f t="shared" si="475"/>
        <v>0</v>
      </c>
      <c r="L231" s="50">
        <f t="shared" si="476"/>
        <v>1</v>
      </c>
      <c r="M231" s="27">
        <f t="shared" ref="M231:N231" si="554">M232+M240+M241+M242</f>
        <v>2500000</v>
      </c>
      <c r="N231" s="27">
        <f t="shared" si="554"/>
        <v>2371200</v>
      </c>
      <c r="O231" s="23">
        <f t="shared" ref="O231" si="555">O232+O240+O241+O242</f>
        <v>562700</v>
      </c>
      <c r="P231" s="23">
        <f t="shared" ref="P231" si="556">P232+P240+P241+P242</f>
        <v>2371200</v>
      </c>
      <c r="Q231" s="49">
        <f t="shared" ref="Q231" si="557">Q232+Q240+Q241+Q242</f>
        <v>0</v>
      </c>
      <c r="R231" s="53">
        <f t="shared" si="479"/>
        <v>1</v>
      </c>
      <c r="S231" s="27">
        <f t="shared" ref="S231" si="558">S232+S240+S241+S242</f>
        <v>0</v>
      </c>
      <c r="T231" s="70"/>
      <c r="U231" s="12" t="s">
        <v>91</v>
      </c>
    </row>
    <row r="232" spans="1:21" ht="18.75" hidden="1" x14ac:dyDescent="0.25">
      <c r="A232" s="13" t="str">
        <f t="shared" si="471"/>
        <v>b</v>
      </c>
      <c r="B232" s="13" t="str">
        <f t="shared" si="472"/>
        <v>a</v>
      </c>
      <c r="C232" s="3" t="s">
        <v>2</v>
      </c>
      <c r="D232" s="4" t="s">
        <v>3</v>
      </c>
      <c r="E232" s="22"/>
      <c r="F232" s="22"/>
      <c r="G232" s="22">
        <f t="shared" ref="G232" si="559">G233+G234+G235+G236+G237+G238+G239</f>
        <v>1808500</v>
      </c>
      <c r="H232" s="22">
        <f t="shared" ref="H232:I232" si="560">H233+H234+H235+H236+H237+H238+H239</f>
        <v>1155508</v>
      </c>
      <c r="I232" s="22">
        <f t="shared" si="560"/>
        <v>652992</v>
      </c>
      <c r="J232" s="23">
        <f t="shared" si="474"/>
        <v>1808500</v>
      </c>
      <c r="K232" s="49">
        <f t="shared" si="475"/>
        <v>0</v>
      </c>
      <c r="L232" s="50">
        <f t="shared" si="476"/>
        <v>1</v>
      </c>
      <c r="M232" s="22">
        <f t="shared" ref="M232:N232" si="561">M233+M234+M235+M236+M237+M238+M239</f>
        <v>2500000</v>
      </c>
      <c r="N232" s="22">
        <f t="shared" si="561"/>
        <v>2371200</v>
      </c>
      <c r="O232" s="22">
        <f t="shared" ref="O232:Q232" si="562">O233+O234+O235+O236+O237+O238+O239</f>
        <v>562700</v>
      </c>
      <c r="P232" s="22">
        <f t="shared" si="562"/>
        <v>2371200</v>
      </c>
      <c r="Q232" s="51">
        <f t="shared" si="562"/>
        <v>0</v>
      </c>
      <c r="R232" s="52">
        <f t="shared" si="479"/>
        <v>1</v>
      </c>
      <c r="S232" s="22">
        <f t="shared" ref="S232" si="563">S233+S234+S235+S236+S237+S238+S239</f>
        <v>0</v>
      </c>
      <c r="T232" s="63"/>
      <c r="U232" s="12" t="s">
        <v>91</v>
      </c>
    </row>
    <row r="233" spans="1:21" ht="18.75" hidden="1" x14ac:dyDescent="0.25">
      <c r="A233" s="13" t="str">
        <f t="shared" si="471"/>
        <v>b</v>
      </c>
      <c r="B233" s="13" t="str">
        <f t="shared" si="472"/>
        <v>b</v>
      </c>
      <c r="C233" s="5" t="s">
        <v>2</v>
      </c>
      <c r="D233" s="6" t="s">
        <v>4</v>
      </c>
      <c r="E233" s="23"/>
      <c r="F233" s="23"/>
      <c r="G233" s="23">
        <v>0</v>
      </c>
      <c r="H233" s="23"/>
      <c r="I233" s="23"/>
      <c r="J233" s="23">
        <f t="shared" si="474"/>
        <v>0</v>
      </c>
      <c r="K233" s="23">
        <f t="shared" si="475"/>
        <v>0</v>
      </c>
      <c r="L233" s="24" t="e">
        <f t="shared" si="476"/>
        <v>#DIV/0!</v>
      </c>
      <c r="M233" s="28">
        <v>0</v>
      </c>
      <c r="N233" s="28">
        <v>0</v>
      </c>
      <c r="O233" s="23"/>
      <c r="P233" s="23">
        <f t="shared" ref="P233:P242" si="564">J233+O233</f>
        <v>0</v>
      </c>
      <c r="Q233" s="23">
        <f t="shared" ref="Q233:Q242" si="565">N233-P233</f>
        <v>0</v>
      </c>
      <c r="R233" s="26" t="e">
        <f t="shared" si="479"/>
        <v>#DIV/0!</v>
      </c>
      <c r="S233" s="28">
        <v>0</v>
      </c>
      <c r="T233" s="68"/>
      <c r="U233" s="12" t="s">
        <v>91</v>
      </c>
    </row>
    <row r="234" spans="1:21" ht="18.75" hidden="1" x14ac:dyDescent="0.25">
      <c r="A234" s="13" t="str">
        <f t="shared" si="471"/>
        <v>b</v>
      </c>
      <c r="B234" s="13" t="str">
        <f t="shared" si="472"/>
        <v>b</v>
      </c>
      <c r="C234" s="5" t="s">
        <v>2</v>
      </c>
      <c r="D234" s="6" t="s">
        <v>5</v>
      </c>
      <c r="E234" s="23"/>
      <c r="F234" s="23"/>
      <c r="G234" s="23">
        <v>0</v>
      </c>
      <c r="H234" s="23"/>
      <c r="I234" s="23"/>
      <c r="J234" s="23">
        <f t="shared" si="474"/>
        <v>0</v>
      </c>
      <c r="K234" s="23">
        <f t="shared" si="475"/>
        <v>0</v>
      </c>
      <c r="L234" s="24" t="e">
        <f t="shared" si="476"/>
        <v>#DIV/0!</v>
      </c>
      <c r="M234" s="28">
        <v>0</v>
      </c>
      <c r="N234" s="28">
        <v>0</v>
      </c>
      <c r="O234" s="23"/>
      <c r="P234" s="23">
        <f t="shared" si="564"/>
        <v>0</v>
      </c>
      <c r="Q234" s="23">
        <f t="shared" si="565"/>
        <v>0</v>
      </c>
      <c r="R234" s="26" t="e">
        <f t="shared" si="479"/>
        <v>#DIV/0!</v>
      </c>
      <c r="S234" s="28">
        <v>0</v>
      </c>
      <c r="T234" s="68"/>
      <c r="U234" s="12" t="s">
        <v>91</v>
      </c>
    </row>
    <row r="235" spans="1:21" ht="18.75" hidden="1" x14ac:dyDescent="0.25">
      <c r="A235" s="13" t="str">
        <f t="shared" si="471"/>
        <v>b</v>
      </c>
      <c r="B235" s="13" t="str">
        <f t="shared" si="472"/>
        <v>b</v>
      </c>
      <c r="C235" s="5" t="s">
        <v>2</v>
      </c>
      <c r="D235" s="6" t="s">
        <v>6</v>
      </c>
      <c r="E235" s="23"/>
      <c r="F235" s="23"/>
      <c r="G235" s="23">
        <v>0</v>
      </c>
      <c r="H235" s="23"/>
      <c r="I235" s="23"/>
      <c r="J235" s="23">
        <f t="shared" si="474"/>
        <v>0</v>
      </c>
      <c r="K235" s="23">
        <f t="shared" si="475"/>
        <v>0</v>
      </c>
      <c r="L235" s="24" t="e">
        <f t="shared" si="476"/>
        <v>#DIV/0!</v>
      </c>
      <c r="M235" s="28">
        <v>0</v>
      </c>
      <c r="N235" s="28">
        <v>0</v>
      </c>
      <c r="O235" s="23"/>
      <c r="P235" s="23">
        <f t="shared" si="564"/>
        <v>0</v>
      </c>
      <c r="Q235" s="23">
        <f t="shared" si="565"/>
        <v>0</v>
      </c>
      <c r="R235" s="26" t="e">
        <f t="shared" si="479"/>
        <v>#DIV/0!</v>
      </c>
      <c r="S235" s="28">
        <v>0</v>
      </c>
      <c r="T235" s="68"/>
      <c r="U235" s="12" t="s">
        <v>91</v>
      </c>
    </row>
    <row r="236" spans="1:21" ht="18.75" hidden="1" x14ac:dyDescent="0.25">
      <c r="A236" s="13" t="str">
        <f t="shared" si="471"/>
        <v>b</v>
      </c>
      <c r="B236" s="13" t="str">
        <f t="shared" si="472"/>
        <v>b</v>
      </c>
      <c r="C236" s="5" t="s">
        <v>2</v>
      </c>
      <c r="D236" s="7" t="s">
        <v>7</v>
      </c>
      <c r="E236" s="23"/>
      <c r="F236" s="23"/>
      <c r="G236" s="23">
        <v>0</v>
      </c>
      <c r="H236" s="23"/>
      <c r="I236" s="23"/>
      <c r="J236" s="23">
        <f t="shared" si="474"/>
        <v>0</v>
      </c>
      <c r="K236" s="23">
        <f t="shared" si="475"/>
        <v>0</v>
      </c>
      <c r="L236" s="24" t="e">
        <f t="shared" si="476"/>
        <v>#DIV/0!</v>
      </c>
      <c r="M236" s="28">
        <v>0</v>
      </c>
      <c r="N236" s="28">
        <v>0</v>
      </c>
      <c r="O236" s="23"/>
      <c r="P236" s="23">
        <f t="shared" si="564"/>
        <v>0</v>
      </c>
      <c r="Q236" s="23">
        <f t="shared" si="565"/>
        <v>0</v>
      </c>
      <c r="R236" s="26" t="e">
        <f t="shared" si="479"/>
        <v>#DIV/0!</v>
      </c>
      <c r="S236" s="28">
        <v>0</v>
      </c>
      <c r="T236" s="68"/>
      <c r="U236" s="12" t="s">
        <v>91</v>
      </c>
    </row>
    <row r="237" spans="1:21" ht="18.75" hidden="1" x14ac:dyDescent="0.25">
      <c r="A237" s="13" t="str">
        <f t="shared" si="471"/>
        <v>b</v>
      </c>
      <c r="B237" s="13" t="str">
        <f t="shared" si="472"/>
        <v>b</v>
      </c>
      <c r="C237" s="5" t="s">
        <v>2</v>
      </c>
      <c r="D237" s="7" t="s">
        <v>8</v>
      </c>
      <c r="E237" s="23"/>
      <c r="F237" s="23"/>
      <c r="G237" s="23">
        <v>0</v>
      </c>
      <c r="H237" s="23"/>
      <c r="I237" s="23"/>
      <c r="J237" s="23">
        <f t="shared" si="474"/>
        <v>0</v>
      </c>
      <c r="K237" s="23">
        <f t="shared" si="475"/>
        <v>0</v>
      </c>
      <c r="L237" s="24" t="e">
        <f t="shared" si="476"/>
        <v>#DIV/0!</v>
      </c>
      <c r="M237" s="28">
        <v>0</v>
      </c>
      <c r="N237" s="28">
        <v>0</v>
      </c>
      <c r="O237" s="23"/>
      <c r="P237" s="23">
        <f t="shared" si="564"/>
        <v>0</v>
      </c>
      <c r="Q237" s="23">
        <f t="shared" si="565"/>
        <v>0</v>
      </c>
      <c r="R237" s="26" t="e">
        <f t="shared" si="479"/>
        <v>#DIV/0!</v>
      </c>
      <c r="S237" s="28">
        <v>0</v>
      </c>
      <c r="T237" s="68"/>
      <c r="U237" s="12" t="s">
        <v>91</v>
      </c>
    </row>
    <row r="238" spans="1:21" ht="18.75" hidden="1" x14ac:dyDescent="0.25">
      <c r="A238" s="13" t="str">
        <f t="shared" si="471"/>
        <v>b</v>
      </c>
      <c r="B238" s="13" t="str">
        <f t="shared" si="472"/>
        <v>a</v>
      </c>
      <c r="C238" s="5" t="s">
        <v>2</v>
      </c>
      <c r="D238" s="7" t="s">
        <v>9</v>
      </c>
      <c r="E238" s="23"/>
      <c r="F238" s="23"/>
      <c r="G238" s="23">
        <v>1808500</v>
      </c>
      <c r="H238" s="23">
        <v>1155508</v>
      </c>
      <c r="I238" s="23">
        <v>652992</v>
      </c>
      <c r="J238" s="23">
        <f t="shared" si="474"/>
        <v>1808500</v>
      </c>
      <c r="K238" s="49">
        <f t="shared" si="475"/>
        <v>0</v>
      </c>
      <c r="L238" s="50">
        <f t="shared" si="476"/>
        <v>1</v>
      </c>
      <c r="M238" s="28">
        <v>2500000</v>
      </c>
      <c r="N238" s="28">
        <v>2371200</v>
      </c>
      <c r="O238" s="23">
        <v>562700</v>
      </c>
      <c r="P238" s="23">
        <f t="shared" si="564"/>
        <v>2371200</v>
      </c>
      <c r="Q238" s="49">
        <f t="shared" si="565"/>
        <v>0</v>
      </c>
      <c r="R238" s="53">
        <f t="shared" si="479"/>
        <v>1</v>
      </c>
      <c r="S238" s="28">
        <v>0</v>
      </c>
      <c r="T238" s="68"/>
      <c r="U238" s="12" t="s">
        <v>91</v>
      </c>
    </row>
    <row r="239" spans="1:21" ht="18.75" hidden="1" x14ac:dyDescent="0.25">
      <c r="A239" s="13" t="str">
        <f t="shared" si="471"/>
        <v>b</v>
      </c>
      <c r="B239" s="13" t="str">
        <f t="shared" si="472"/>
        <v>b</v>
      </c>
      <c r="C239" s="5" t="s">
        <v>2</v>
      </c>
      <c r="D239" s="7" t="s">
        <v>10</v>
      </c>
      <c r="E239" s="23"/>
      <c r="F239" s="23"/>
      <c r="G239" s="23">
        <v>0</v>
      </c>
      <c r="H239" s="23"/>
      <c r="I239" s="23"/>
      <c r="J239" s="23">
        <f t="shared" si="474"/>
        <v>0</v>
      </c>
      <c r="K239" s="23">
        <f t="shared" si="475"/>
        <v>0</v>
      </c>
      <c r="L239" s="24" t="e">
        <f t="shared" si="476"/>
        <v>#DIV/0!</v>
      </c>
      <c r="M239" s="28">
        <v>0</v>
      </c>
      <c r="N239" s="28">
        <v>0</v>
      </c>
      <c r="O239" s="23"/>
      <c r="P239" s="23">
        <f t="shared" si="564"/>
        <v>0</v>
      </c>
      <c r="Q239" s="23">
        <f t="shared" si="565"/>
        <v>0</v>
      </c>
      <c r="R239" s="26" t="e">
        <f t="shared" si="479"/>
        <v>#DIV/0!</v>
      </c>
      <c r="S239" s="28">
        <v>0</v>
      </c>
      <c r="T239" s="68"/>
      <c r="U239" s="12" t="s">
        <v>91</v>
      </c>
    </row>
    <row r="240" spans="1:21" ht="18.75" hidden="1" x14ac:dyDescent="0.25">
      <c r="A240" s="13" t="str">
        <f t="shared" si="471"/>
        <v>b</v>
      </c>
      <c r="B240" s="13" t="str">
        <f t="shared" si="472"/>
        <v>b</v>
      </c>
      <c r="C240" s="5" t="s">
        <v>2</v>
      </c>
      <c r="D240" s="4" t="s">
        <v>11</v>
      </c>
      <c r="E240" s="22"/>
      <c r="F240" s="22"/>
      <c r="G240" s="22">
        <v>0</v>
      </c>
      <c r="H240" s="22"/>
      <c r="I240" s="22"/>
      <c r="J240" s="23">
        <f t="shared" si="474"/>
        <v>0</v>
      </c>
      <c r="K240" s="23">
        <f t="shared" si="475"/>
        <v>0</v>
      </c>
      <c r="L240" s="24" t="e">
        <f t="shared" si="476"/>
        <v>#DIV/0!</v>
      </c>
      <c r="M240" s="22">
        <v>0</v>
      </c>
      <c r="N240" s="22">
        <v>0</v>
      </c>
      <c r="O240" s="22"/>
      <c r="P240" s="22">
        <f t="shared" si="564"/>
        <v>0</v>
      </c>
      <c r="Q240" s="22">
        <f t="shared" si="565"/>
        <v>0</v>
      </c>
      <c r="R240" s="25" t="e">
        <f t="shared" si="479"/>
        <v>#DIV/0!</v>
      </c>
      <c r="S240" s="22">
        <v>0</v>
      </c>
      <c r="T240" s="63"/>
      <c r="U240" s="12" t="s">
        <v>91</v>
      </c>
    </row>
    <row r="241" spans="1:21" ht="18.75" hidden="1" x14ac:dyDescent="0.25">
      <c r="A241" s="13" t="str">
        <f t="shared" si="471"/>
        <v>b</v>
      </c>
      <c r="B241" s="13" t="str">
        <f t="shared" si="472"/>
        <v>b</v>
      </c>
      <c r="C241" s="5" t="s">
        <v>2</v>
      </c>
      <c r="D241" s="4" t="s">
        <v>12</v>
      </c>
      <c r="E241" s="22"/>
      <c r="F241" s="22"/>
      <c r="G241" s="22">
        <v>0</v>
      </c>
      <c r="H241" s="22"/>
      <c r="I241" s="22"/>
      <c r="J241" s="23">
        <f t="shared" si="474"/>
        <v>0</v>
      </c>
      <c r="K241" s="23">
        <f t="shared" si="475"/>
        <v>0</v>
      </c>
      <c r="L241" s="24" t="e">
        <f t="shared" si="476"/>
        <v>#DIV/0!</v>
      </c>
      <c r="M241" s="22">
        <v>0</v>
      </c>
      <c r="N241" s="22">
        <v>0</v>
      </c>
      <c r="O241" s="22"/>
      <c r="P241" s="22">
        <f t="shared" si="564"/>
        <v>0</v>
      </c>
      <c r="Q241" s="22">
        <f t="shared" si="565"/>
        <v>0</v>
      </c>
      <c r="R241" s="25" t="e">
        <f t="shared" si="479"/>
        <v>#DIV/0!</v>
      </c>
      <c r="S241" s="22">
        <v>0</v>
      </c>
      <c r="T241" s="63"/>
      <c r="U241" s="12" t="s">
        <v>91</v>
      </c>
    </row>
    <row r="242" spans="1:21" ht="18.75" hidden="1" x14ac:dyDescent="0.25">
      <c r="A242" s="13" t="str">
        <f t="shared" si="471"/>
        <v>b</v>
      </c>
      <c r="B242" s="13" t="str">
        <f t="shared" si="472"/>
        <v>b</v>
      </c>
      <c r="C242" s="5" t="s">
        <v>2</v>
      </c>
      <c r="D242" s="4" t="s">
        <v>13</v>
      </c>
      <c r="E242" s="22"/>
      <c r="F242" s="22"/>
      <c r="G242" s="22">
        <v>0</v>
      </c>
      <c r="H242" s="22"/>
      <c r="I242" s="22"/>
      <c r="J242" s="23">
        <f t="shared" si="474"/>
        <v>0</v>
      </c>
      <c r="K242" s="23">
        <f t="shared" si="475"/>
        <v>0</v>
      </c>
      <c r="L242" s="24" t="e">
        <f t="shared" si="476"/>
        <v>#DIV/0!</v>
      </c>
      <c r="M242" s="22">
        <v>0</v>
      </c>
      <c r="N242" s="22">
        <v>0</v>
      </c>
      <c r="O242" s="22"/>
      <c r="P242" s="22">
        <f t="shared" si="564"/>
        <v>0</v>
      </c>
      <c r="Q242" s="22">
        <f t="shared" si="565"/>
        <v>0</v>
      </c>
      <c r="R242" s="25" t="e">
        <f t="shared" si="479"/>
        <v>#DIV/0!</v>
      </c>
      <c r="S242" s="22">
        <v>0</v>
      </c>
      <c r="T242" s="63"/>
      <c r="U242" s="12" t="s">
        <v>91</v>
      </c>
    </row>
    <row r="243" spans="1:21" ht="31.5" hidden="1" x14ac:dyDescent="0.25">
      <c r="A243" s="13" t="str">
        <f t="shared" si="471"/>
        <v>b</v>
      </c>
      <c r="B243" s="13" t="str">
        <f t="shared" si="472"/>
        <v>a</v>
      </c>
      <c r="C243" s="16" t="s">
        <v>121</v>
      </c>
      <c r="D243" s="17" t="s">
        <v>28</v>
      </c>
      <c r="E243" s="23"/>
      <c r="F243" s="23"/>
      <c r="G243" s="23">
        <f t="shared" ref="G243" si="566">G244+G252+G253+G254</f>
        <v>2288300</v>
      </c>
      <c r="H243" s="23">
        <f t="shared" ref="H243:I243" si="567">H244+H252+H253+H254</f>
        <v>1270295</v>
      </c>
      <c r="I243" s="23">
        <f t="shared" si="567"/>
        <v>1018005</v>
      </c>
      <c r="J243" s="23">
        <f t="shared" si="474"/>
        <v>2288300</v>
      </c>
      <c r="K243" s="49">
        <f t="shared" si="475"/>
        <v>0</v>
      </c>
      <c r="L243" s="50">
        <f t="shared" si="476"/>
        <v>1</v>
      </c>
      <c r="M243" s="27">
        <f t="shared" ref="M243:N243" si="568">M244+M252+M253+M254</f>
        <v>3500000</v>
      </c>
      <c r="N243" s="27">
        <f t="shared" si="568"/>
        <v>3400000</v>
      </c>
      <c r="O243" s="23">
        <f t="shared" ref="O243" si="569">O244+O252+O253+O254</f>
        <v>1111700</v>
      </c>
      <c r="P243" s="23">
        <f t="shared" ref="P243" si="570">P244+P252+P253+P254</f>
        <v>3400000</v>
      </c>
      <c r="Q243" s="49">
        <f t="shared" ref="Q243" si="571">Q244+Q252+Q253+Q254</f>
        <v>0</v>
      </c>
      <c r="R243" s="53">
        <f t="shared" si="479"/>
        <v>1</v>
      </c>
      <c r="S243" s="27">
        <f t="shared" ref="S243" si="572">S244+S252+S253+S254</f>
        <v>0</v>
      </c>
      <c r="T243" s="70"/>
      <c r="U243" s="12" t="s">
        <v>91</v>
      </c>
    </row>
    <row r="244" spans="1:21" ht="18.75" hidden="1" x14ac:dyDescent="0.25">
      <c r="A244" s="13" t="str">
        <f t="shared" si="471"/>
        <v>b</v>
      </c>
      <c r="B244" s="13" t="str">
        <f t="shared" si="472"/>
        <v>a</v>
      </c>
      <c r="C244" s="3" t="s">
        <v>2</v>
      </c>
      <c r="D244" s="4" t="s">
        <v>3</v>
      </c>
      <c r="E244" s="22"/>
      <c r="F244" s="22"/>
      <c r="G244" s="22">
        <f t="shared" ref="G244" si="573">G245+G246+G247+G248+G249+G250+G251</f>
        <v>2288300</v>
      </c>
      <c r="H244" s="22">
        <f t="shared" ref="H244:I244" si="574">H245+H246+H247+H248+H249+H250+H251</f>
        <v>1270295</v>
      </c>
      <c r="I244" s="22">
        <f t="shared" si="574"/>
        <v>1018005</v>
      </c>
      <c r="J244" s="23">
        <f t="shared" si="474"/>
        <v>2288300</v>
      </c>
      <c r="K244" s="49">
        <f t="shared" si="475"/>
        <v>0</v>
      </c>
      <c r="L244" s="50">
        <f t="shared" si="476"/>
        <v>1</v>
      </c>
      <c r="M244" s="22">
        <f t="shared" ref="M244:N244" si="575">M245+M246+M247+M248+M249+M250+M251</f>
        <v>3500000</v>
      </c>
      <c r="N244" s="22">
        <f t="shared" si="575"/>
        <v>3400000</v>
      </c>
      <c r="O244" s="22">
        <f t="shared" ref="O244:Q244" si="576">O245+O246+O247+O248+O249+O250+O251</f>
        <v>1111700</v>
      </c>
      <c r="P244" s="22">
        <f t="shared" si="576"/>
        <v>3400000</v>
      </c>
      <c r="Q244" s="51">
        <f t="shared" si="576"/>
        <v>0</v>
      </c>
      <c r="R244" s="52">
        <f t="shared" si="479"/>
        <v>1</v>
      </c>
      <c r="S244" s="22">
        <f t="shared" ref="S244" si="577">S245+S246+S247+S248+S249+S250+S251</f>
        <v>0</v>
      </c>
      <c r="T244" s="63"/>
      <c r="U244" s="12" t="s">
        <v>91</v>
      </c>
    </row>
    <row r="245" spans="1:21" ht="18.75" hidden="1" x14ac:dyDescent="0.25">
      <c r="A245" s="13" t="str">
        <f t="shared" si="471"/>
        <v>b</v>
      </c>
      <c r="B245" s="13" t="str">
        <f t="shared" si="472"/>
        <v>b</v>
      </c>
      <c r="C245" s="5" t="s">
        <v>2</v>
      </c>
      <c r="D245" s="6" t="s">
        <v>4</v>
      </c>
      <c r="E245" s="23"/>
      <c r="F245" s="23"/>
      <c r="G245" s="23">
        <v>0</v>
      </c>
      <c r="H245" s="23"/>
      <c r="I245" s="23"/>
      <c r="J245" s="23">
        <f t="shared" si="474"/>
        <v>0</v>
      </c>
      <c r="K245" s="23">
        <f t="shared" si="475"/>
        <v>0</v>
      </c>
      <c r="L245" s="24" t="e">
        <f t="shared" si="476"/>
        <v>#DIV/0!</v>
      </c>
      <c r="M245" s="28">
        <v>0</v>
      </c>
      <c r="N245" s="28">
        <v>0</v>
      </c>
      <c r="O245" s="23"/>
      <c r="P245" s="23">
        <f t="shared" ref="P245:P254" si="578">J245+O245</f>
        <v>0</v>
      </c>
      <c r="Q245" s="23">
        <f t="shared" ref="Q245:Q254" si="579">N245-P245</f>
        <v>0</v>
      </c>
      <c r="R245" s="26" t="e">
        <f t="shared" si="479"/>
        <v>#DIV/0!</v>
      </c>
      <c r="S245" s="28">
        <v>0</v>
      </c>
      <c r="T245" s="68"/>
      <c r="U245" s="12" t="s">
        <v>91</v>
      </c>
    </row>
    <row r="246" spans="1:21" ht="18.75" hidden="1" x14ac:dyDescent="0.25">
      <c r="A246" s="13" t="str">
        <f t="shared" si="471"/>
        <v>b</v>
      </c>
      <c r="B246" s="13" t="str">
        <f t="shared" si="472"/>
        <v>b</v>
      </c>
      <c r="C246" s="5" t="s">
        <v>2</v>
      </c>
      <c r="D246" s="6" t="s">
        <v>5</v>
      </c>
      <c r="E246" s="23"/>
      <c r="F246" s="23"/>
      <c r="G246" s="23">
        <v>0</v>
      </c>
      <c r="H246" s="23"/>
      <c r="I246" s="23"/>
      <c r="J246" s="23">
        <f t="shared" si="474"/>
        <v>0</v>
      </c>
      <c r="K246" s="23">
        <f t="shared" si="475"/>
        <v>0</v>
      </c>
      <c r="L246" s="24" t="e">
        <f t="shared" si="476"/>
        <v>#DIV/0!</v>
      </c>
      <c r="M246" s="28">
        <v>0</v>
      </c>
      <c r="N246" s="28">
        <v>0</v>
      </c>
      <c r="O246" s="23"/>
      <c r="P246" s="23">
        <f t="shared" si="578"/>
        <v>0</v>
      </c>
      <c r="Q246" s="23">
        <f t="shared" si="579"/>
        <v>0</v>
      </c>
      <c r="R246" s="26" t="e">
        <f t="shared" si="479"/>
        <v>#DIV/0!</v>
      </c>
      <c r="S246" s="28">
        <v>0</v>
      </c>
      <c r="T246" s="68"/>
      <c r="U246" s="12" t="s">
        <v>91</v>
      </c>
    </row>
    <row r="247" spans="1:21" ht="18.75" hidden="1" x14ac:dyDescent="0.25">
      <c r="A247" s="13" t="str">
        <f t="shared" si="471"/>
        <v>b</v>
      </c>
      <c r="B247" s="13" t="str">
        <f t="shared" si="472"/>
        <v>b</v>
      </c>
      <c r="C247" s="5" t="s">
        <v>2</v>
      </c>
      <c r="D247" s="6" t="s">
        <v>6</v>
      </c>
      <c r="E247" s="23"/>
      <c r="F247" s="23"/>
      <c r="G247" s="23">
        <v>0</v>
      </c>
      <c r="H247" s="23"/>
      <c r="I247" s="23"/>
      <c r="J247" s="23">
        <f t="shared" si="474"/>
        <v>0</v>
      </c>
      <c r="K247" s="23">
        <f t="shared" si="475"/>
        <v>0</v>
      </c>
      <c r="L247" s="24" t="e">
        <f t="shared" si="476"/>
        <v>#DIV/0!</v>
      </c>
      <c r="M247" s="28">
        <v>0</v>
      </c>
      <c r="N247" s="28">
        <v>0</v>
      </c>
      <c r="O247" s="23"/>
      <c r="P247" s="23">
        <f t="shared" si="578"/>
        <v>0</v>
      </c>
      <c r="Q247" s="23">
        <f t="shared" si="579"/>
        <v>0</v>
      </c>
      <c r="R247" s="26" t="e">
        <f t="shared" si="479"/>
        <v>#DIV/0!</v>
      </c>
      <c r="S247" s="28">
        <v>0</v>
      </c>
      <c r="T247" s="68"/>
      <c r="U247" s="12" t="s">
        <v>91</v>
      </c>
    </row>
    <row r="248" spans="1:21" ht="18.75" hidden="1" x14ac:dyDescent="0.25">
      <c r="A248" s="13" t="str">
        <f t="shared" si="471"/>
        <v>b</v>
      </c>
      <c r="B248" s="13" t="str">
        <f t="shared" si="472"/>
        <v>b</v>
      </c>
      <c r="C248" s="5" t="s">
        <v>2</v>
      </c>
      <c r="D248" s="7" t="s">
        <v>7</v>
      </c>
      <c r="E248" s="23"/>
      <c r="F248" s="23"/>
      <c r="G248" s="23">
        <v>0</v>
      </c>
      <c r="H248" s="23"/>
      <c r="I248" s="23"/>
      <c r="J248" s="23">
        <f t="shared" si="474"/>
        <v>0</v>
      </c>
      <c r="K248" s="23">
        <f t="shared" si="475"/>
        <v>0</v>
      </c>
      <c r="L248" s="24" t="e">
        <f t="shared" si="476"/>
        <v>#DIV/0!</v>
      </c>
      <c r="M248" s="28">
        <v>0</v>
      </c>
      <c r="N248" s="28">
        <v>0</v>
      </c>
      <c r="O248" s="23"/>
      <c r="P248" s="23">
        <f t="shared" si="578"/>
        <v>0</v>
      </c>
      <c r="Q248" s="23">
        <f t="shared" si="579"/>
        <v>0</v>
      </c>
      <c r="R248" s="26" t="e">
        <f t="shared" si="479"/>
        <v>#DIV/0!</v>
      </c>
      <c r="S248" s="28">
        <v>0</v>
      </c>
      <c r="T248" s="68"/>
      <c r="U248" s="12" t="s">
        <v>91</v>
      </c>
    </row>
    <row r="249" spans="1:21" ht="18.75" hidden="1" x14ac:dyDescent="0.25">
      <c r="A249" s="13" t="str">
        <f t="shared" si="471"/>
        <v>b</v>
      </c>
      <c r="B249" s="13" t="str">
        <f t="shared" si="472"/>
        <v>b</v>
      </c>
      <c r="C249" s="5" t="s">
        <v>2</v>
      </c>
      <c r="D249" s="7" t="s">
        <v>8</v>
      </c>
      <c r="E249" s="23"/>
      <c r="F249" s="23"/>
      <c r="G249" s="23">
        <v>0</v>
      </c>
      <c r="H249" s="23"/>
      <c r="I249" s="23"/>
      <c r="J249" s="23">
        <f t="shared" si="474"/>
        <v>0</v>
      </c>
      <c r="K249" s="23">
        <f t="shared" si="475"/>
        <v>0</v>
      </c>
      <c r="L249" s="24" t="e">
        <f t="shared" si="476"/>
        <v>#DIV/0!</v>
      </c>
      <c r="M249" s="28">
        <v>0</v>
      </c>
      <c r="N249" s="28">
        <v>0</v>
      </c>
      <c r="O249" s="23"/>
      <c r="P249" s="23">
        <f t="shared" si="578"/>
        <v>0</v>
      </c>
      <c r="Q249" s="23">
        <f t="shared" si="579"/>
        <v>0</v>
      </c>
      <c r="R249" s="26" t="e">
        <f t="shared" si="479"/>
        <v>#DIV/0!</v>
      </c>
      <c r="S249" s="28">
        <v>0</v>
      </c>
      <c r="T249" s="68"/>
      <c r="U249" s="12" t="s">
        <v>91</v>
      </c>
    </row>
    <row r="250" spans="1:21" ht="18.75" hidden="1" x14ac:dyDescent="0.25">
      <c r="A250" s="13" t="str">
        <f t="shared" si="471"/>
        <v>b</v>
      </c>
      <c r="B250" s="13" t="str">
        <f t="shared" si="472"/>
        <v>a</v>
      </c>
      <c r="C250" s="5" t="s">
        <v>2</v>
      </c>
      <c r="D250" s="7" t="s">
        <v>9</v>
      </c>
      <c r="E250" s="23"/>
      <c r="F250" s="23"/>
      <c r="G250" s="23">
        <v>2288300</v>
      </c>
      <c r="H250" s="23">
        <v>1270295</v>
      </c>
      <c r="I250" s="23">
        <v>1018005</v>
      </c>
      <c r="J250" s="23">
        <f t="shared" si="474"/>
        <v>2288300</v>
      </c>
      <c r="K250" s="49">
        <f t="shared" si="475"/>
        <v>0</v>
      </c>
      <c r="L250" s="50">
        <f t="shared" si="476"/>
        <v>1</v>
      </c>
      <c r="M250" s="28">
        <v>3500000</v>
      </c>
      <c r="N250" s="28">
        <v>3400000</v>
      </c>
      <c r="O250" s="23">
        <v>1111700</v>
      </c>
      <c r="P250" s="23">
        <f t="shared" si="578"/>
        <v>3400000</v>
      </c>
      <c r="Q250" s="49">
        <f t="shared" si="579"/>
        <v>0</v>
      </c>
      <c r="R250" s="53">
        <f t="shared" si="479"/>
        <v>1</v>
      </c>
      <c r="S250" s="28">
        <v>0</v>
      </c>
      <c r="T250" s="68"/>
      <c r="U250" s="12" t="s">
        <v>91</v>
      </c>
    </row>
    <row r="251" spans="1:21" ht="18.75" hidden="1" x14ac:dyDescent="0.25">
      <c r="A251" s="13" t="str">
        <f t="shared" si="471"/>
        <v>b</v>
      </c>
      <c r="B251" s="13" t="str">
        <f t="shared" si="472"/>
        <v>b</v>
      </c>
      <c r="C251" s="5" t="s">
        <v>2</v>
      </c>
      <c r="D251" s="7" t="s">
        <v>10</v>
      </c>
      <c r="E251" s="23"/>
      <c r="F251" s="23"/>
      <c r="G251" s="23">
        <v>0</v>
      </c>
      <c r="H251" s="23"/>
      <c r="I251" s="23"/>
      <c r="J251" s="23">
        <f t="shared" si="474"/>
        <v>0</v>
      </c>
      <c r="K251" s="23">
        <f t="shared" si="475"/>
        <v>0</v>
      </c>
      <c r="L251" s="24" t="e">
        <f t="shared" si="476"/>
        <v>#DIV/0!</v>
      </c>
      <c r="M251" s="28">
        <v>0</v>
      </c>
      <c r="N251" s="28">
        <v>0</v>
      </c>
      <c r="O251" s="23"/>
      <c r="P251" s="23">
        <f t="shared" si="578"/>
        <v>0</v>
      </c>
      <c r="Q251" s="23">
        <f t="shared" si="579"/>
        <v>0</v>
      </c>
      <c r="R251" s="26" t="e">
        <f t="shared" si="479"/>
        <v>#DIV/0!</v>
      </c>
      <c r="S251" s="28">
        <v>0</v>
      </c>
      <c r="T251" s="68"/>
      <c r="U251" s="12" t="s">
        <v>91</v>
      </c>
    </row>
    <row r="252" spans="1:21" ht="18.75" hidden="1" x14ac:dyDescent="0.25">
      <c r="A252" s="13" t="str">
        <f t="shared" si="471"/>
        <v>b</v>
      </c>
      <c r="B252" s="13" t="str">
        <f t="shared" si="472"/>
        <v>b</v>
      </c>
      <c r="C252" s="5" t="s">
        <v>2</v>
      </c>
      <c r="D252" s="4" t="s">
        <v>11</v>
      </c>
      <c r="E252" s="22"/>
      <c r="F252" s="22"/>
      <c r="G252" s="22">
        <v>0</v>
      </c>
      <c r="H252" s="22"/>
      <c r="I252" s="22"/>
      <c r="J252" s="23">
        <f t="shared" si="474"/>
        <v>0</v>
      </c>
      <c r="K252" s="23">
        <f t="shared" si="475"/>
        <v>0</v>
      </c>
      <c r="L252" s="24" t="e">
        <f t="shared" si="476"/>
        <v>#DIV/0!</v>
      </c>
      <c r="M252" s="22">
        <v>0</v>
      </c>
      <c r="N252" s="22">
        <v>0</v>
      </c>
      <c r="O252" s="22"/>
      <c r="P252" s="22">
        <f t="shared" si="578"/>
        <v>0</v>
      </c>
      <c r="Q252" s="22">
        <f t="shared" si="579"/>
        <v>0</v>
      </c>
      <c r="R252" s="25" t="e">
        <f t="shared" si="479"/>
        <v>#DIV/0!</v>
      </c>
      <c r="S252" s="22">
        <v>0</v>
      </c>
      <c r="T252" s="63"/>
      <c r="U252" s="12" t="s">
        <v>91</v>
      </c>
    </row>
    <row r="253" spans="1:21" ht="18.75" hidden="1" x14ac:dyDescent="0.25">
      <c r="A253" s="13" t="str">
        <f t="shared" si="471"/>
        <v>b</v>
      </c>
      <c r="B253" s="13" t="str">
        <f t="shared" si="472"/>
        <v>b</v>
      </c>
      <c r="C253" s="5" t="s">
        <v>2</v>
      </c>
      <c r="D253" s="4" t="s">
        <v>12</v>
      </c>
      <c r="E253" s="22"/>
      <c r="F253" s="22"/>
      <c r="G253" s="22">
        <v>0</v>
      </c>
      <c r="H253" s="22"/>
      <c r="I253" s="22"/>
      <c r="J253" s="23">
        <f t="shared" si="474"/>
        <v>0</v>
      </c>
      <c r="K253" s="23">
        <f t="shared" si="475"/>
        <v>0</v>
      </c>
      <c r="L253" s="24" t="e">
        <f t="shared" si="476"/>
        <v>#DIV/0!</v>
      </c>
      <c r="M253" s="22">
        <v>0</v>
      </c>
      <c r="N253" s="22">
        <v>0</v>
      </c>
      <c r="O253" s="22"/>
      <c r="P253" s="22">
        <f t="shared" si="578"/>
        <v>0</v>
      </c>
      <c r="Q253" s="22">
        <f t="shared" si="579"/>
        <v>0</v>
      </c>
      <c r="R253" s="25" t="e">
        <f t="shared" si="479"/>
        <v>#DIV/0!</v>
      </c>
      <c r="S253" s="22">
        <v>0</v>
      </c>
      <c r="T253" s="63"/>
      <c r="U253" s="12" t="s">
        <v>91</v>
      </c>
    </row>
    <row r="254" spans="1:21" ht="18.75" hidden="1" x14ac:dyDescent="0.25">
      <c r="A254" s="13" t="str">
        <f t="shared" si="471"/>
        <v>b</v>
      </c>
      <c r="B254" s="13" t="str">
        <f t="shared" si="472"/>
        <v>b</v>
      </c>
      <c r="C254" s="5" t="s">
        <v>2</v>
      </c>
      <c r="D254" s="4" t="s">
        <v>13</v>
      </c>
      <c r="E254" s="22"/>
      <c r="F254" s="22"/>
      <c r="G254" s="22">
        <v>0</v>
      </c>
      <c r="H254" s="22"/>
      <c r="I254" s="22"/>
      <c r="J254" s="23">
        <f t="shared" si="474"/>
        <v>0</v>
      </c>
      <c r="K254" s="23">
        <f t="shared" si="475"/>
        <v>0</v>
      </c>
      <c r="L254" s="24" t="e">
        <f t="shared" si="476"/>
        <v>#DIV/0!</v>
      </c>
      <c r="M254" s="22">
        <v>0</v>
      </c>
      <c r="N254" s="22">
        <v>0</v>
      </c>
      <c r="O254" s="22"/>
      <c r="P254" s="22">
        <f t="shared" si="578"/>
        <v>0</v>
      </c>
      <c r="Q254" s="22">
        <f t="shared" si="579"/>
        <v>0</v>
      </c>
      <c r="R254" s="25" t="e">
        <f t="shared" si="479"/>
        <v>#DIV/0!</v>
      </c>
      <c r="S254" s="22">
        <v>0</v>
      </c>
      <c r="T254" s="63"/>
      <c r="U254" s="12" t="s">
        <v>91</v>
      </c>
    </row>
    <row r="255" spans="1:21" ht="36" hidden="1" x14ac:dyDescent="0.25">
      <c r="A255" s="13" t="str">
        <f t="shared" si="471"/>
        <v>b</v>
      </c>
      <c r="B255" s="13" t="str">
        <f t="shared" si="472"/>
        <v>a</v>
      </c>
      <c r="C255" s="16" t="s">
        <v>122</v>
      </c>
      <c r="D255" s="17" t="s">
        <v>29</v>
      </c>
      <c r="E255" s="23"/>
      <c r="F255" s="23"/>
      <c r="G255" s="23">
        <f t="shared" ref="G255" si="580">G256+G264+G265+G266</f>
        <v>28450</v>
      </c>
      <c r="H255" s="23">
        <f t="shared" ref="H255:I255" si="581">H256+H264+H265+H266</f>
        <v>8425</v>
      </c>
      <c r="I255" s="23">
        <f t="shared" si="581"/>
        <v>20025</v>
      </c>
      <c r="J255" s="23">
        <f t="shared" si="474"/>
        <v>28450</v>
      </c>
      <c r="K255" s="49">
        <f t="shared" si="475"/>
        <v>0</v>
      </c>
      <c r="L255" s="50">
        <f t="shared" si="476"/>
        <v>1</v>
      </c>
      <c r="M255" s="27">
        <f t="shared" ref="M255:N255" si="582">M256+M264+M265+M266</f>
        <v>40000</v>
      </c>
      <c r="N255" s="27">
        <f t="shared" si="582"/>
        <v>40000</v>
      </c>
      <c r="O255" s="23">
        <f t="shared" ref="O255" si="583">O256+O264+O265+O266</f>
        <v>11550</v>
      </c>
      <c r="P255" s="23">
        <f t="shared" ref="P255" si="584">P256+P264+P265+P266</f>
        <v>40000</v>
      </c>
      <c r="Q255" s="49">
        <f t="shared" ref="Q255" si="585">Q256+Q264+Q265+Q266</f>
        <v>0</v>
      </c>
      <c r="R255" s="53">
        <f t="shared" si="479"/>
        <v>1</v>
      </c>
      <c r="S255" s="27">
        <f t="shared" ref="S255" si="586">S256+S264+S265+S266</f>
        <v>0</v>
      </c>
      <c r="T255" s="70"/>
      <c r="U255" s="12" t="s">
        <v>91</v>
      </c>
    </row>
    <row r="256" spans="1:21" ht="18.75" hidden="1" x14ac:dyDescent="0.25">
      <c r="A256" s="13" t="str">
        <f t="shared" si="471"/>
        <v>b</v>
      </c>
      <c r="B256" s="13" t="str">
        <f t="shared" si="472"/>
        <v>a</v>
      </c>
      <c r="C256" s="3" t="s">
        <v>2</v>
      </c>
      <c r="D256" s="4" t="s">
        <v>3</v>
      </c>
      <c r="E256" s="22"/>
      <c r="F256" s="22"/>
      <c r="G256" s="22">
        <f t="shared" ref="G256" si="587">G257+G258+G259+G260+G261+G262+G263</f>
        <v>28450</v>
      </c>
      <c r="H256" s="22">
        <f t="shared" ref="H256:I256" si="588">H257+H258+H259+H260+H261+H262+H263</f>
        <v>8425</v>
      </c>
      <c r="I256" s="22">
        <f t="shared" si="588"/>
        <v>20025</v>
      </c>
      <c r="J256" s="23">
        <f t="shared" si="474"/>
        <v>28450</v>
      </c>
      <c r="K256" s="49">
        <f t="shared" si="475"/>
        <v>0</v>
      </c>
      <c r="L256" s="50">
        <f t="shared" si="476"/>
        <v>1</v>
      </c>
      <c r="M256" s="22">
        <f t="shared" ref="M256:N256" si="589">M257+M258+M259+M260+M261+M262+M263</f>
        <v>40000</v>
      </c>
      <c r="N256" s="22">
        <f t="shared" si="589"/>
        <v>40000</v>
      </c>
      <c r="O256" s="22">
        <f t="shared" ref="O256:Q256" si="590">O257+O258+O259+O260+O261+O262+O263</f>
        <v>11550</v>
      </c>
      <c r="P256" s="22">
        <f t="shared" si="590"/>
        <v>40000</v>
      </c>
      <c r="Q256" s="51">
        <f t="shared" si="590"/>
        <v>0</v>
      </c>
      <c r="R256" s="52">
        <f t="shared" si="479"/>
        <v>1</v>
      </c>
      <c r="S256" s="22">
        <v>0</v>
      </c>
      <c r="T256" s="63"/>
      <c r="U256" s="12" t="s">
        <v>91</v>
      </c>
    </row>
    <row r="257" spans="1:21" ht="18.75" hidden="1" x14ac:dyDescent="0.25">
      <c r="A257" s="13" t="str">
        <f t="shared" si="471"/>
        <v>b</v>
      </c>
      <c r="B257" s="13" t="str">
        <f t="shared" si="472"/>
        <v>b</v>
      </c>
      <c r="C257" s="5" t="s">
        <v>2</v>
      </c>
      <c r="D257" s="6" t="s">
        <v>4</v>
      </c>
      <c r="E257" s="23"/>
      <c r="F257" s="23"/>
      <c r="G257" s="23">
        <v>0</v>
      </c>
      <c r="H257" s="23"/>
      <c r="I257" s="23"/>
      <c r="J257" s="23">
        <f t="shared" si="474"/>
        <v>0</v>
      </c>
      <c r="K257" s="23">
        <f t="shared" si="475"/>
        <v>0</v>
      </c>
      <c r="L257" s="24" t="e">
        <f t="shared" si="476"/>
        <v>#DIV/0!</v>
      </c>
      <c r="M257" s="28">
        <v>0</v>
      </c>
      <c r="N257" s="28">
        <v>0</v>
      </c>
      <c r="O257" s="23"/>
      <c r="P257" s="23">
        <f t="shared" ref="P257:P266" si="591">J257+O257</f>
        <v>0</v>
      </c>
      <c r="Q257" s="23">
        <f t="shared" ref="Q257:Q266" si="592">N257-P257</f>
        <v>0</v>
      </c>
      <c r="R257" s="26" t="e">
        <f t="shared" si="479"/>
        <v>#DIV/0!</v>
      </c>
      <c r="S257" s="28">
        <v>0</v>
      </c>
      <c r="T257" s="68"/>
      <c r="U257" s="12" t="s">
        <v>91</v>
      </c>
    </row>
    <row r="258" spans="1:21" ht="18.75" hidden="1" x14ac:dyDescent="0.25">
      <c r="A258" s="13" t="str">
        <f t="shared" si="471"/>
        <v>b</v>
      </c>
      <c r="B258" s="13" t="str">
        <f t="shared" si="472"/>
        <v>b</v>
      </c>
      <c r="C258" s="5" t="s">
        <v>2</v>
      </c>
      <c r="D258" s="6" t="s">
        <v>5</v>
      </c>
      <c r="E258" s="23"/>
      <c r="F258" s="23"/>
      <c r="G258" s="23">
        <v>0</v>
      </c>
      <c r="H258" s="23"/>
      <c r="I258" s="23"/>
      <c r="J258" s="23">
        <f t="shared" si="474"/>
        <v>0</v>
      </c>
      <c r="K258" s="23">
        <f t="shared" si="475"/>
        <v>0</v>
      </c>
      <c r="L258" s="24" t="e">
        <f t="shared" si="476"/>
        <v>#DIV/0!</v>
      </c>
      <c r="M258" s="28">
        <v>0</v>
      </c>
      <c r="N258" s="28">
        <v>0</v>
      </c>
      <c r="O258" s="23"/>
      <c r="P258" s="23">
        <f t="shared" si="591"/>
        <v>0</v>
      </c>
      <c r="Q258" s="23">
        <f t="shared" si="592"/>
        <v>0</v>
      </c>
      <c r="R258" s="26" t="e">
        <f t="shared" si="479"/>
        <v>#DIV/0!</v>
      </c>
      <c r="S258" s="28">
        <v>0</v>
      </c>
      <c r="T258" s="68"/>
      <c r="U258" s="12" t="s">
        <v>91</v>
      </c>
    </row>
    <row r="259" spans="1:21" ht="18.75" hidden="1" x14ac:dyDescent="0.25">
      <c r="A259" s="13" t="str">
        <f t="shared" si="471"/>
        <v>b</v>
      </c>
      <c r="B259" s="13" t="str">
        <f t="shared" si="472"/>
        <v>b</v>
      </c>
      <c r="C259" s="5" t="s">
        <v>2</v>
      </c>
      <c r="D259" s="6" t="s">
        <v>6</v>
      </c>
      <c r="E259" s="23"/>
      <c r="F259" s="23"/>
      <c r="G259" s="23">
        <v>0</v>
      </c>
      <c r="H259" s="23"/>
      <c r="I259" s="23"/>
      <c r="J259" s="23">
        <f t="shared" si="474"/>
        <v>0</v>
      </c>
      <c r="K259" s="23">
        <f t="shared" si="475"/>
        <v>0</v>
      </c>
      <c r="L259" s="24" t="e">
        <f t="shared" si="476"/>
        <v>#DIV/0!</v>
      </c>
      <c r="M259" s="28">
        <v>0</v>
      </c>
      <c r="N259" s="28">
        <v>0</v>
      </c>
      <c r="O259" s="23"/>
      <c r="P259" s="23">
        <f t="shared" si="591"/>
        <v>0</v>
      </c>
      <c r="Q259" s="23">
        <f t="shared" si="592"/>
        <v>0</v>
      </c>
      <c r="R259" s="26" t="e">
        <f t="shared" si="479"/>
        <v>#DIV/0!</v>
      </c>
      <c r="S259" s="28">
        <v>0</v>
      </c>
      <c r="T259" s="68"/>
      <c r="U259" s="12" t="s">
        <v>91</v>
      </c>
    </row>
    <row r="260" spans="1:21" ht="18.75" hidden="1" x14ac:dyDescent="0.25">
      <c r="A260" s="13" t="str">
        <f t="shared" ref="A260:A323" si="593">IF((S260)&gt;0,"a","b")</f>
        <v>b</v>
      </c>
      <c r="B260" s="13" t="str">
        <f t="shared" ref="B260:B323" si="594">IF((G260+H260+E260+J260+M260+N260+O260+P260)&gt;0,"a","b")</f>
        <v>b</v>
      </c>
      <c r="C260" s="5" t="s">
        <v>2</v>
      </c>
      <c r="D260" s="7" t="s">
        <v>7</v>
      </c>
      <c r="E260" s="23"/>
      <c r="F260" s="23"/>
      <c r="G260" s="23">
        <v>0</v>
      </c>
      <c r="H260" s="23"/>
      <c r="I260" s="23"/>
      <c r="J260" s="23">
        <f t="shared" ref="J260:J323" si="595">H260+I260</f>
        <v>0</v>
      </c>
      <c r="K260" s="23">
        <f t="shared" ref="K260:K323" si="596">G260-J260</f>
        <v>0</v>
      </c>
      <c r="L260" s="24" t="e">
        <f t="shared" ref="L260:L323" si="597">J260/G260</f>
        <v>#DIV/0!</v>
      </c>
      <c r="M260" s="28">
        <v>0</v>
      </c>
      <c r="N260" s="28">
        <v>0</v>
      </c>
      <c r="O260" s="23"/>
      <c r="P260" s="23">
        <f t="shared" si="591"/>
        <v>0</v>
      </c>
      <c r="Q260" s="23">
        <f t="shared" si="592"/>
        <v>0</v>
      </c>
      <c r="R260" s="26" t="e">
        <f t="shared" ref="R260:R323" si="598">P260/N260</f>
        <v>#DIV/0!</v>
      </c>
      <c r="S260" s="28">
        <v>0</v>
      </c>
      <c r="T260" s="68"/>
      <c r="U260" s="12" t="s">
        <v>91</v>
      </c>
    </row>
    <row r="261" spans="1:21" ht="18.75" hidden="1" x14ac:dyDescent="0.25">
      <c r="A261" s="13" t="str">
        <f t="shared" si="593"/>
        <v>b</v>
      </c>
      <c r="B261" s="13" t="str">
        <f t="shared" si="594"/>
        <v>b</v>
      </c>
      <c r="C261" s="5" t="s">
        <v>2</v>
      </c>
      <c r="D261" s="7" t="s">
        <v>8</v>
      </c>
      <c r="E261" s="23"/>
      <c r="F261" s="23"/>
      <c r="G261" s="23">
        <v>0</v>
      </c>
      <c r="H261" s="23"/>
      <c r="I261" s="23"/>
      <c r="J261" s="23">
        <f t="shared" si="595"/>
        <v>0</v>
      </c>
      <c r="K261" s="23">
        <f t="shared" si="596"/>
        <v>0</v>
      </c>
      <c r="L261" s="24" t="e">
        <f t="shared" si="597"/>
        <v>#DIV/0!</v>
      </c>
      <c r="M261" s="28">
        <v>0</v>
      </c>
      <c r="N261" s="28">
        <v>0</v>
      </c>
      <c r="O261" s="23"/>
      <c r="P261" s="23">
        <f t="shared" si="591"/>
        <v>0</v>
      </c>
      <c r="Q261" s="23">
        <f t="shared" si="592"/>
        <v>0</v>
      </c>
      <c r="R261" s="26" t="e">
        <f t="shared" si="598"/>
        <v>#DIV/0!</v>
      </c>
      <c r="S261" s="28">
        <v>0</v>
      </c>
      <c r="T261" s="68"/>
      <c r="U261" s="12" t="s">
        <v>91</v>
      </c>
    </row>
    <row r="262" spans="1:21" ht="18.75" hidden="1" x14ac:dyDescent="0.25">
      <c r="A262" s="13" t="str">
        <f t="shared" si="593"/>
        <v>b</v>
      </c>
      <c r="B262" s="13" t="str">
        <f t="shared" si="594"/>
        <v>a</v>
      </c>
      <c r="C262" s="5" t="s">
        <v>2</v>
      </c>
      <c r="D262" s="7" t="s">
        <v>9</v>
      </c>
      <c r="E262" s="23"/>
      <c r="F262" s="23"/>
      <c r="G262" s="23">
        <v>28450</v>
      </c>
      <c r="H262" s="23">
        <v>8425</v>
      </c>
      <c r="I262" s="23">
        <v>20025</v>
      </c>
      <c r="J262" s="23">
        <f t="shared" si="595"/>
        <v>28450</v>
      </c>
      <c r="K262" s="49">
        <f t="shared" si="596"/>
        <v>0</v>
      </c>
      <c r="L262" s="50">
        <f t="shared" si="597"/>
        <v>1</v>
      </c>
      <c r="M262" s="28">
        <v>40000</v>
      </c>
      <c r="N262" s="28">
        <v>40000</v>
      </c>
      <c r="O262" s="23">
        <v>11550</v>
      </c>
      <c r="P262" s="23">
        <f t="shared" si="591"/>
        <v>40000</v>
      </c>
      <c r="Q262" s="49">
        <f t="shared" si="592"/>
        <v>0</v>
      </c>
      <c r="R262" s="53">
        <f t="shared" si="598"/>
        <v>1</v>
      </c>
      <c r="S262" s="28">
        <v>0</v>
      </c>
      <c r="T262" s="68"/>
      <c r="U262" s="12" t="s">
        <v>91</v>
      </c>
    </row>
    <row r="263" spans="1:21" ht="18.75" hidden="1" x14ac:dyDescent="0.25">
      <c r="A263" s="13" t="str">
        <f t="shared" si="593"/>
        <v>b</v>
      </c>
      <c r="B263" s="13" t="str">
        <f t="shared" si="594"/>
        <v>b</v>
      </c>
      <c r="C263" s="5" t="s">
        <v>2</v>
      </c>
      <c r="D263" s="7" t="s">
        <v>10</v>
      </c>
      <c r="E263" s="23"/>
      <c r="F263" s="23"/>
      <c r="G263" s="23">
        <v>0</v>
      </c>
      <c r="H263" s="23"/>
      <c r="I263" s="23"/>
      <c r="J263" s="23">
        <f t="shared" si="595"/>
        <v>0</v>
      </c>
      <c r="K263" s="23">
        <f t="shared" si="596"/>
        <v>0</v>
      </c>
      <c r="L263" s="24" t="e">
        <f t="shared" si="597"/>
        <v>#DIV/0!</v>
      </c>
      <c r="M263" s="28">
        <v>0</v>
      </c>
      <c r="N263" s="28">
        <v>0</v>
      </c>
      <c r="O263" s="23"/>
      <c r="P263" s="23">
        <f t="shared" si="591"/>
        <v>0</v>
      </c>
      <c r="Q263" s="23">
        <f t="shared" si="592"/>
        <v>0</v>
      </c>
      <c r="R263" s="26" t="e">
        <f t="shared" si="598"/>
        <v>#DIV/0!</v>
      </c>
      <c r="S263" s="28">
        <v>0</v>
      </c>
      <c r="T263" s="68"/>
      <c r="U263" s="12" t="s">
        <v>91</v>
      </c>
    </row>
    <row r="264" spans="1:21" ht="18.75" hidden="1" x14ac:dyDescent="0.25">
      <c r="A264" s="13" t="str">
        <f t="shared" si="593"/>
        <v>b</v>
      </c>
      <c r="B264" s="13" t="str">
        <f t="shared" si="594"/>
        <v>b</v>
      </c>
      <c r="C264" s="5" t="s">
        <v>2</v>
      </c>
      <c r="D264" s="4" t="s">
        <v>11</v>
      </c>
      <c r="E264" s="22"/>
      <c r="F264" s="22"/>
      <c r="G264" s="22">
        <v>0</v>
      </c>
      <c r="H264" s="22"/>
      <c r="I264" s="22"/>
      <c r="J264" s="23">
        <f t="shared" si="595"/>
        <v>0</v>
      </c>
      <c r="K264" s="23">
        <f t="shared" si="596"/>
        <v>0</v>
      </c>
      <c r="L264" s="24" t="e">
        <f t="shared" si="597"/>
        <v>#DIV/0!</v>
      </c>
      <c r="M264" s="22">
        <v>0</v>
      </c>
      <c r="N264" s="22">
        <v>0</v>
      </c>
      <c r="O264" s="22"/>
      <c r="P264" s="22">
        <f t="shared" si="591"/>
        <v>0</v>
      </c>
      <c r="Q264" s="22">
        <f t="shared" si="592"/>
        <v>0</v>
      </c>
      <c r="R264" s="25" t="e">
        <f t="shared" si="598"/>
        <v>#DIV/0!</v>
      </c>
      <c r="S264" s="22">
        <v>0</v>
      </c>
      <c r="T264" s="63"/>
      <c r="U264" s="12" t="s">
        <v>91</v>
      </c>
    </row>
    <row r="265" spans="1:21" ht="18.75" hidden="1" x14ac:dyDescent="0.25">
      <c r="A265" s="13" t="str">
        <f t="shared" si="593"/>
        <v>b</v>
      </c>
      <c r="B265" s="13" t="str">
        <f t="shared" si="594"/>
        <v>b</v>
      </c>
      <c r="C265" s="5" t="s">
        <v>2</v>
      </c>
      <c r="D265" s="4" t="s">
        <v>12</v>
      </c>
      <c r="E265" s="22"/>
      <c r="F265" s="22"/>
      <c r="G265" s="22">
        <v>0</v>
      </c>
      <c r="H265" s="22"/>
      <c r="I265" s="22"/>
      <c r="J265" s="23">
        <f t="shared" si="595"/>
        <v>0</v>
      </c>
      <c r="K265" s="23">
        <f t="shared" si="596"/>
        <v>0</v>
      </c>
      <c r="L265" s="24" t="e">
        <f t="shared" si="597"/>
        <v>#DIV/0!</v>
      </c>
      <c r="M265" s="22">
        <v>0</v>
      </c>
      <c r="N265" s="22">
        <v>0</v>
      </c>
      <c r="O265" s="22"/>
      <c r="P265" s="22">
        <f t="shared" si="591"/>
        <v>0</v>
      </c>
      <c r="Q265" s="22">
        <f t="shared" si="592"/>
        <v>0</v>
      </c>
      <c r="R265" s="25" t="e">
        <f t="shared" si="598"/>
        <v>#DIV/0!</v>
      </c>
      <c r="S265" s="22">
        <v>0</v>
      </c>
      <c r="T265" s="63"/>
      <c r="U265" s="12" t="s">
        <v>91</v>
      </c>
    </row>
    <row r="266" spans="1:21" ht="18.75" hidden="1" x14ac:dyDescent="0.25">
      <c r="A266" s="13" t="str">
        <f t="shared" si="593"/>
        <v>b</v>
      </c>
      <c r="B266" s="13" t="str">
        <f t="shared" si="594"/>
        <v>b</v>
      </c>
      <c r="C266" s="5" t="s">
        <v>2</v>
      </c>
      <c r="D266" s="4" t="s">
        <v>13</v>
      </c>
      <c r="E266" s="22"/>
      <c r="F266" s="22"/>
      <c r="G266" s="22">
        <v>0</v>
      </c>
      <c r="H266" s="22"/>
      <c r="I266" s="22"/>
      <c r="J266" s="23">
        <f t="shared" si="595"/>
        <v>0</v>
      </c>
      <c r="K266" s="23">
        <f t="shared" si="596"/>
        <v>0</v>
      </c>
      <c r="L266" s="24" t="e">
        <f t="shared" si="597"/>
        <v>#DIV/0!</v>
      </c>
      <c r="M266" s="22">
        <v>0</v>
      </c>
      <c r="N266" s="22">
        <v>0</v>
      </c>
      <c r="O266" s="22"/>
      <c r="P266" s="22">
        <f t="shared" si="591"/>
        <v>0</v>
      </c>
      <c r="Q266" s="22">
        <f t="shared" si="592"/>
        <v>0</v>
      </c>
      <c r="R266" s="25" t="e">
        <f t="shared" si="598"/>
        <v>#DIV/0!</v>
      </c>
      <c r="S266" s="22">
        <v>0</v>
      </c>
      <c r="T266" s="63"/>
      <c r="U266" s="12" t="s">
        <v>91</v>
      </c>
    </row>
    <row r="267" spans="1:21" ht="36" hidden="1" x14ac:dyDescent="0.25">
      <c r="A267" s="13" t="str">
        <f t="shared" si="593"/>
        <v>b</v>
      </c>
      <c r="B267" s="13" t="str">
        <f t="shared" si="594"/>
        <v>a</v>
      </c>
      <c r="C267" s="16" t="s">
        <v>123</v>
      </c>
      <c r="D267" s="17" t="s">
        <v>30</v>
      </c>
      <c r="E267" s="23"/>
      <c r="F267" s="23"/>
      <c r="G267" s="23">
        <f t="shared" ref="G267" si="599">G268+G276+G277+G278</f>
        <v>4088450</v>
      </c>
      <c r="H267" s="23">
        <f t="shared" ref="H267:I267" si="600">H268+H276+H277+H278</f>
        <v>2374788</v>
      </c>
      <c r="I267" s="23">
        <f t="shared" si="600"/>
        <v>1713662</v>
      </c>
      <c r="J267" s="23">
        <f t="shared" si="595"/>
        <v>4088450</v>
      </c>
      <c r="K267" s="49">
        <f t="shared" si="596"/>
        <v>0</v>
      </c>
      <c r="L267" s="50">
        <f t="shared" si="597"/>
        <v>1</v>
      </c>
      <c r="M267" s="27">
        <f t="shared" ref="M267:N267" si="601">M268+M276+M277+M278</f>
        <v>6500000</v>
      </c>
      <c r="N267" s="27">
        <f t="shared" si="601"/>
        <v>6258300</v>
      </c>
      <c r="O267" s="23">
        <f t="shared" ref="O267" si="602">O268+O276+O277+O278</f>
        <v>2169850</v>
      </c>
      <c r="P267" s="23">
        <f t="shared" ref="P267" si="603">P268+P276+P277+P278</f>
        <v>6258300</v>
      </c>
      <c r="Q267" s="49">
        <f t="shared" ref="Q267" si="604">Q268+Q276+Q277+Q278</f>
        <v>0</v>
      </c>
      <c r="R267" s="53">
        <f t="shared" si="598"/>
        <v>1</v>
      </c>
      <c r="S267" s="27">
        <f t="shared" ref="S267" si="605">S268+S276+S277+S278</f>
        <v>0</v>
      </c>
      <c r="T267" s="70"/>
      <c r="U267" s="12" t="s">
        <v>91</v>
      </c>
    </row>
    <row r="268" spans="1:21" ht="18.75" hidden="1" x14ac:dyDescent="0.25">
      <c r="A268" s="13" t="str">
        <f t="shared" si="593"/>
        <v>b</v>
      </c>
      <c r="B268" s="13" t="str">
        <f t="shared" si="594"/>
        <v>a</v>
      </c>
      <c r="C268" s="3" t="s">
        <v>2</v>
      </c>
      <c r="D268" s="4" t="s">
        <v>3</v>
      </c>
      <c r="E268" s="22"/>
      <c r="F268" s="22"/>
      <c r="G268" s="22">
        <f t="shared" ref="G268" si="606">G269+G270+G271+G272+G273+G274+G275</f>
        <v>4088450</v>
      </c>
      <c r="H268" s="22">
        <f t="shared" ref="H268:I268" si="607">H269+H270+H271+H272+H273+H274+H275</f>
        <v>2374788</v>
      </c>
      <c r="I268" s="22">
        <f t="shared" si="607"/>
        <v>1713662</v>
      </c>
      <c r="J268" s="23">
        <f t="shared" si="595"/>
        <v>4088450</v>
      </c>
      <c r="K268" s="49">
        <f t="shared" si="596"/>
        <v>0</v>
      </c>
      <c r="L268" s="50">
        <f t="shared" si="597"/>
        <v>1</v>
      </c>
      <c r="M268" s="22">
        <f t="shared" ref="M268:N268" si="608">M269+M270+M271+M272+M273+M274+M275</f>
        <v>6500000</v>
      </c>
      <c r="N268" s="22">
        <f t="shared" si="608"/>
        <v>6258300</v>
      </c>
      <c r="O268" s="22">
        <f t="shared" ref="O268:Q268" si="609">O269+O270+O271+O272+O273+O274+O275</f>
        <v>2169850</v>
      </c>
      <c r="P268" s="22">
        <f t="shared" si="609"/>
        <v>6258300</v>
      </c>
      <c r="Q268" s="51">
        <f t="shared" si="609"/>
        <v>0</v>
      </c>
      <c r="R268" s="52">
        <f t="shared" si="598"/>
        <v>1</v>
      </c>
      <c r="S268" s="22">
        <f t="shared" ref="S268" si="610">S269+S270+S271+S272+S273+S274+S275</f>
        <v>0</v>
      </c>
      <c r="T268" s="63"/>
      <c r="U268" s="12" t="s">
        <v>91</v>
      </c>
    </row>
    <row r="269" spans="1:21" ht="18.75" hidden="1" x14ac:dyDescent="0.25">
      <c r="A269" s="13" t="str">
        <f t="shared" si="593"/>
        <v>b</v>
      </c>
      <c r="B269" s="13" t="str">
        <f t="shared" si="594"/>
        <v>b</v>
      </c>
      <c r="C269" s="5" t="s">
        <v>2</v>
      </c>
      <c r="D269" s="6" t="s">
        <v>4</v>
      </c>
      <c r="E269" s="23"/>
      <c r="F269" s="23"/>
      <c r="G269" s="23">
        <v>0</v>
      </c>
      <c r="H269" s="23"/>
      <c r="I269" s="23"/>
      <c r="J269" s="23">
        <f t="shared" si="595"/>
        <v>0</v>
      </c>
      <c r="K269" s="23">
        <f t="shared" si="596"/>
        <v>0</v>
      </c>
      <c r="L269" s="24" t="e">
        <f t="shared" si="597"/>
        <v>#DIV/0!</v>
      </c>
      <c r="M269" s="28">
        <v>0</v>
      </c>
      <c r="N269" s="28">
        <v>0</v>
      </c>
      <c r="O269" s="23"/>
      <c r="P269" s="23">
        <f t="shared" ref="P269:P278" si="611">J269+O269</f>
        <v>0</v>
      </c>
      <c r="Q269" s="23">
        <f t="shared" ref="Q269:Q278" si="612">N269-P269</f>
        <v>0</v>
      </c>
      <c r="R269" s="26" t="e">
        <f t="shared" si="598"/>
        <v>#DIV/0!</v>
      </c>
      <c r="S269" s="28">
        <v>0</v>
      </c>
      <c r="T269" s="68"/>
      <c r="U269" s="12" t="s">
        <v>91</v>
      </c>
    </row>
    <row r="270" spans="1:21" ht="18.75" hidden="1" x14ac:dyDescent="0.25">
      <c r="A270" s="13" t="str">
        <f t="shared" si="593"/>
        <v>b</v>
      </c>
      <c r="B270" s="13" t="str">
        <f t="shared" si="594"/>
        <v>b</v>
      </c>
      <c r="C270" s="5" t="s">
        <v>2</v>
      </c>
      <c r="D270" s="6" t="s">
        <v>5</v>
      </c>
      <c r="E270" s="23"/>
      <c r="F270" s="23"/>
      <c r="G270" s="23">
        <v>0</v>
      </c>
      <c r="H270" s="23"/>
      <c r="I270" s="23"/>
      <c r="J270" s="23">
        <f t="shared" si="595"/>
        <v>0</v>
      </c>
      <c r="K270" s="23">
        <f t="shared" si="596"/>
        <v>0</v>
      </c>
      <c r="L270" s="24" t="e">
        <f t="shared" si="597"/>
        <v>#DIV/0!</v>
      </c>
      <c r="M270" s="28">
        <v>0</v>
      </c>
      <c r="N270" s="28">
        <v>0</v>
      </c>
      <c r="O270" s="23"/>
      <c r="P270" s="23">
        <f t="shared" si="611"/>
        <v>0</v>
      </c>
      <c r="Q270" s="23">
        <f t="shared" si="612"/>
        <v>0</v>
      </c>
      <c r="R270" s="26" t="e">
        <f t="shared" si="598"/>
        <v>#DIV/0!</v>
      </c>
      <c r="S270" s="28">
        <v>0</v>
      </c>
      <c r="T270" s="68"/>
      <c r="U270" s="12" t="s">
        <v>91</v>
      </c>
    </row>
    <row r="271" spans="1:21" ht="18.75" hidden="1" x14ac:dyDescent="0.25">
      <c r="A271" s="13" t="str">
        <f t="shared" si="593"/>
        <v>b</v>
      </c>
      <c r="B271" s="13" t="str">
        <f t="shared" si="594"/>
        <v>b</v>
      </c>
      <c r="C271" s="5" t="s">
        <v>2</v>
      </c>
      <c r="D271" s="6" t="s">
        <v>6</v>
      </c>
      <c r="E271" s="23"/>
      <c r="F271" s="23"/>
      <c r="G271" s="23">
        <v>0</v>
      </c>
      <c r="H271" s="23"/>
      <c r="I271" s="23"/>
      <c r="J271" s="23">
        <f t="shared" si="595"/>
        <v>0</v>
      </c>
      <c r="K271" s="23">
        <f t="shared" si="596"/>
        <v>0</v>
      </c>
      <c r="L271" s="24" t="e">
        <f t="shared" si="597"/>
        <v>#DIV/0!</v>
      </c>
      <c r="M271" s="28">
        <v>0</v>
      </c>
      <c r="N271" s="28">
        <v>0</v>
      </c>
      <c r="O271" s="23"/>
      <c r="P271" s="23">
        <f t="shared" si="611"/>
        <v>0</v>
      </c>
      <c r="Q271" s="23">
        <f t="shared" si="612"/>
        <v>0</v>
      </c>
      <c r="R271" s="26" t="e">
        <f t="shared" si="598"/>
        <v>#DIV/0!</v>
      </c>
      <c r="S271" s="28">
        <v>0</v>
      </c>
      <c r="T271" s="68"/>
      <c r="U271" s="12" t="s">
        <v>91</v>
      </c>
    </row>
    <row r="272" spans="1:21" ht="18.75" hidden="1" x14ac:dyDescent="0.25">
      <c r="A272" s="13" t="str">
        <f t="shared" si="593"/>
        <v>b</v>
      </c>
      <c r="B272" s="13" t="str">
        <f t="shared" si="594"/>
        <v>b</v>
      </c>
      <c r="C272" s="5" t="s">
        <v>2</v>
      </c>
      <c r="D272" s="7" t="s">
        <v>7</v>
      </c>
      <c r="E272" s="23"/>
      <c r="F272" s="23"/>
      <c r="G272" s="23">
        <v>0</v>
      </c>
      <c r="H272" s="23"/>
      <c r="I272" s="23"/>
      <c r="J272" s="23">
        <f t="shared" si="595"/>
        <v>0</v>
      </c>
      <c r="K272" s="23">
        <f t="shared" si="596"/>
        <v>0</v>
      </c>
      <c r="L272" s="24" t="e">
        <f t="shared" si="597"/>
        <v>#DIV/0!</v>
      </c>
      <c r="M272" s="28">
        <v>0</v>
      </c>
      <c r="N272" s="28">
        <v>0</v>
      </c>
      <c r="O272" s="23"/>
      <c r="P272" s="23">
        <f t="shared" si="611"/>
        <v>0</v>
      </c>
      <c r="Q272" s="23">
        <f t="shared" si="612"/>
        <v>0</v>
      </c>
      <c r="R272" s="26" t="e">
        <f t="shared" si="598"/>
        <v>#DIV/0!</v>
      </c>
      <c r="S272" s="28">
        <v>0</v>
      </c>
      <c r="T272" s="68"/>
      <c r="U272" s="12" t="s">
        <v>91</v>
      </c>
    </row>
    <row r="273" spans="1:21" ht="18.75" hidden="1" x14ac:dyDescent="0.25">
      <c r="A273" s="13" t="str">
        <f t="shared" si="593"/>
        <v>b</v>
      </c>
      <c r="B273" s="13" t="str">
        <f t="shared" si="594"/>
        <v>b</v>
      </c>
      <c r="C273" s="5" t="s">
        <v>2</v>
      </c>
      <c r="D273" s="7" t="s">
        <v>8</v>
      </c>
      <c r="E273" s="23"/>
      <c r="F273" s="23"/>
      <c r="G273" s="23">
        <v>0</v>
      </c>
      <c r="H273" s="23"/>
      <c r="I273" s="23"/>
      <c r="J273" s="23">
        <f t="shared" si="595"/>
        <v>0</v>
      </c>
      <c r="K273" s="23">
        <f t="shared" si="596"/>
        <v>0</v>
      </c>
      <c r="L273" s="24" t="e">
        <f t="shared" si="597"/>
        <v>#DIV/0!</v>
      </c>
      <c r="M273" s="28">
        <v>0</v>
      </c>
      <c r="N273" s="28">
        <v>0</v>
      </c>
      <c r="O273" s="23"/>
      <c r="P273" s="23">
        <f t="shared" si="611"/>
        <v>0</v>
      </c>
      <c r="Q273" s="23">
        <f t="shared" si="612"/>
        <v>0</v>
      </c>
      <c r="R273" s="26" t="e">
        <f t="shared" si="598"/>
        <v>#DIV/0!</v>
      </c>
      <c r="S273" s="28">
        <v>0</v>
      </c>
      <c r="T273" s="68"/>
      <c r="U273" s="12" t="s">
        <v>91</v>
      </c>
    </row>
    <row r="274" spans="1:21" ht="18.75" hidden="1" x14ac:dyDescent="0.25">
      <c r="A274" s="13" t="str">
        <f t="shared" si="593"/>
        <v>b</v>
      </c>
      <c r="B274" s="13" t="str">
        <f t="shared" si="594"/>
        <v>a</v>
      </c>
      <c r="C274" s="5" t="s">
        <v>2</v>
      </c>
      <c r="D274" s="7" t="s">
        <v>9</v>
      </c>
      <c r="E274" s="23"/>
      <c r="F274" s="23"/>
      <c r="G274" s="23">
        <v>4088450</v>
      </c>
      <c r="H274" s="23">
        <v>2374788</v>
      </c>
      <c r="I274" s="23">
        <v>1713662</v>
      </c>
      <c r="J274" s="23">
        <f t="shared" si="595"/>
        <v>4088450</v>
      </c>
      <c r="K274" s="49">
        <f t="shared" si="596"/>
        <v>0</v>
      </c>
      <c r="L274" s="50">
        <f t="shared" si="597"/>
        <v>1</v>
      </c>
      <c r="M274" s="28">
        <v>6500000</v>
      </c>
      <c r="N274" s="28">
        <v>6258300</v>
      </c>
      <c r="O274" s="23">
        <v>2169850</v>
      </c>
      <c r="P274" s="23">
        <f t="shared" si="611"/>
        <v>6258300</v>
      </c>
      <c r="Q274" s="49">
        <f t="shared" si="612"/>
        <v>0</v>
      </c>
      <c r="R274" s="53">
        <f t="shared" si="598"/>
        <v>1</v>
      </c>
      <c r="S274" s="28">
        <v>0</v>
      </c>
      <c r="T274" s="68"/>
      <c r="U274" s="12" t="s">
        <v>91</v>
      </c>
    </row>
    <row r="275" spans="1:21" ht="18.75" hidden="1" x14ac:dyDescent="0.25">
      <c r="A275" s="13" t="str">
        <f t="shared" si="593"/>
        <v>b</v>
      </c>
      <c r="B275" s="13" t="str">
        <f t="shared" si="594"/>
        <v>b</v>
      </c>
      <c r="C275" s="5" t="s">
        <v>2</v>
      </c>
      <c r="D275" s="7" t="s">
        <v>10</v>
      </c>
      <c r="E275" s="23"/>
      <c r="F275" s="23"/>
      <c r="G275" s="23">
        <v>0</v>
      </c>
      <c r="H275" s="23"/>
      <c r="I275" s="23"/>
      <c r="J275" s="23">
        <f t="shared" si="595"/>
        <v>0</v>
      </c>
      <c r="K275" s="23">
        <f t="shared" si="596"/>
        <v>0</v>
      </c>
      <c r="L275" s="24" t="e">
        <f t="shared" si="597"/>
        <v>#DIV/0!</v>
      </c>
      <c r="M275" s="28">
        <v>0</v>
      </c>
      <c r="N275" s="28">
        <v>0</v>
      </c>
      <c r="O275" s="23"/>
      <c r="P275" s="23">
        <f t="shared" si="611"/>
        <v>0</v>
      </c>
      <c r="Q275" s="23">
        <f t="shared" si="612"/>
        <v>0</v>
      </c>
      <c r="R275" s="26" t="e">
        <f t="shared" si="598"/>
        <v>#DIV/0!</v>
      </c>
      <c r="S275" s="28">
        <v>0</v>
      </c>
      <c r="T275" s="68"/>
      <c r="U275" s="12" t="s">
        <v>91</v>
      </c>
    </row>
    <row r="276" spans="1:21" ht="18.75" hidden="1" x14ac:dyDescent="0.25">
      <c r="A276" s="13" t="str">
        <f t="shared" si="593"/>
        <v>b</v>
      </c>
      <c r="B276" s="13" t="str">
        <f t="shared" si="594"/>
        <v>b</v>
      </c>
      <c r="C276" s="5" t="s">
        <v>2</v>
      </c>
      <c r="D276" s="4" t="s">
        <v>11</v>
      </c>
      <c r="E276" s="22"/>
      <c r="F276" s="22"/>
      <c r="G276" s="22">
        <v>0</v>
      </c>
      <c r="H276" s="22"/>
      <c r="I276" s="22"/>
      <c r="J276" s="23">
        <f t="shared" si="595"/>
        <v>0</v>
      </c>
      <c r="K276" s="23">
        <f t="shared" si="596"/>
        <v>0</v>
      </c>
      <c r="L276" s="24" t="e">
        <f t="shared" si="597"/>
        <v>#DIV/0!</v>
      </c>
      <c r="M276" s="22">
        <v>0</v>
      </c>
      <c r="N276" s="22">
        <v>0</v>
      </c>
      <c r="O276" s="22"/>
      <c r="P276" s="22">
        <f t="shared" si="611"/>
        <v>0</v>
      </c>
      <c r="Q276" s="22">
        <f t="shared" si="612"/>
        <v>0</v>
      </c>
      <c r="R276" s="25" t="e">
        <f t="shared" si="598"/>
        <v>#DIV/0!</v>
      </c>
      <c r="S276" s="22">
        <v>0</v>
      </c>
      <c r="T276" s="63"/>
      <c r="U276" s="12" t="s">
        <v>91</v>
      </c>
    </row>
    <row r="277" spans="1:21" ht="18.75" hidden="1" x14ac:dyDescent="0.25">
      <c r="A277" s="13" t="str">
        <f t="shared" si="593"/>
        <v>b</v>
      </c>
      <c r="B277" s="13" t="str">
        <f t="shared" si="594"/>
        <v>b</v>
      </c>
      <c r="C277" s="5" t="s">
        <v>2</v>
      </c>
      <c r="D277" s="4" t="s">
        <v>12</v>
      </c>
      <c r="E277" s="22"/>
      <c r="F277" s="22"/>
      <c r="G277" s="22">
        <v>0</v>
      </c>
      <c r="H277" s="22"/>
      <c r="I277" s="22"/>
      <c r="J277" s="23">
        <f t="shared" si="595"/>
        <v>0</v>
      </c>
      <c r="K277" s="23">
        <f t="shared" si="596"/>
        <v>0</v>
      </c>
      <c r="L277" s="24" t="e">
        <f t="shared" si="597"/>
        <v>#DIV/0!</v>
      </c>
      <c r="M277" s="22">
        <v>0</v>
      </c>
      <c r="N277" s="22">
        <v>0</v>
      </c>
      <c r="O277" s="22"/>
      <c r="P277" s="22">
        <f t="shared" si="611"/>
        <v>0</v>
      </c>
      <c r="Q277" s="22">
        <f t="shared" si="612"/>
        <v>0</v>
      </c>
      <c r="R277" s="25" t="e">
        <f t="shared" si="598"/>
        <v>#DIV/0!</v>
      </c>
      <c r="S277" s="22">
        <v>0</v>
      </c>
      <c r="T277" s="63"/>
      <c r="U277" s="12" t="s">
        <v>91</v>
      </c>
    </row>
    <row r="278" spans="1:21" ht="18.75" hidden="1" x14ac:dyDescent="0.25">
      <c r="A278" s="13" t="str">
        <f t="shared" si="593"/>
        <v>b</v>
      </c>
      <c r="B278" s="13" t="str">
        <f t="shared" si="594"/>
        <v>b</v>
      </c>
      <c r="C278" s="5" t="s">
        <v>2</v>
      </c>
      <c r="D278" s="4" t="s">
        <v>13</v>
      </c>
      <c r="E278" s="22"/>
      <c r="F278" s="22"/>
      <c r="G278" s="22">
        <v>0</v>
      </c>
      <c r="H278" s="22"/>
      <c r="I278" s="22"/>
      <c r="J278" s="23">
        <f t="shared" si="595"/>
        <v>0</v>
      </c>
      <c r="K278" s="23">
        <f t="shared" si="596"/>
        <v>0</v>
      </c>
      <c r="L278" s="24" t="e">
        <f t="shared" si="597"/>
        <v>#DIV/0!</v>
      </c>
      <c r="M278" s="22">
        <v>0</v>
      </c>
      <c r="N278" s="22">
        <v>0</v>
      </c>
      <c r="O278" s="22"/>
      <c r="P278" s="22">
        <f t="shared" si="611"/>
        <v>0</v>
      </c>
      <c r="Q278" s="22">
        <f t="shared" si="612"/>
        <v>0</v>
      </c>
      <c r="R278" s="25" t="e">
        <f t="shared" si="598"/>
        <v>#DIV/0!</v>
      </c>
      <c r="S278" s="22">
        <v>0</v>
      </c>
      <c r="T278" s="63"/>
      <c r="U278" s="12" t="s">
        <v>91</v>
      </c>
    </row>
    <row r="279" spans="1:21" ht="31.5" hidden="1" x14ac:dyDescent="0.25">
      <c r="A279" s="13" t="str">
        <f t="shared" si="593"/>
        <v>b</v>
      </c>
      <c r="B279" s="13" t="str">
        <f t="shared" si="594"/>
        <v>a</v>
      </c>
      <c r="C279" s="16" t="s">
        <v>124</v>
      </c>
      <c r="D279" s="17" t="s">
        <v>31</v>
      </c>
      <c r="E279" s="23"/>
      <c r="F279" s="23"/>
      <c r="G279" s="23">
        <f t="shared" ref="G279" si="613">G280+G288+G289+G290</f>
        <v>4322750</v>
      </c>
      <c r="H279" s="23">
        <f t="shared" ref="H279:I279" si="614">H280+H288+H289+H290</f>
        <v>3151520</v>
      </c>
      <c r="I279" s="23">
        <f t="shared" si="614"/>
        <v>1171230</v>
      </c>
      <c r="J279" s="23">
        <f t="shared" si="595"/>
        <v>4322750</v>
      </c>
      <c r="K279" s="49">
        <f t="shared" si="596"/>
        <v>0</v>
      </c>
      <c r="L279" s="50">
        <f t="shared" si="597"/>
        <v>1</v>
      </c>
      <c r="M279" s="27">
        <f t="shared" ref="M279:N279" si="615">M280+M288+M289+M290</f>
        <v>5500000</v>
      </c>
      <c r="N279" s="27">
        <f t="shared" si="615"/>
        <v>5278900</v>
      </c>
      <c r="O279" s="23">
        <f t="shared" ref="O279" si="616">O280+O288+O289+O290</f>
        <v>956150</v>
      </c>
      <c r="P279" s="23">
        <f t="shared" ref="P279" si="617">P280+P288+P289+P290</f>
        <v>5278900</v>
      </c>
      <c r="Q279" s="49">
        <f t="shared" ref="Q279" si="618">Q280+Q288+Q289+Q290</f>
        <v>0</v>
      </c>
      <c r="R279" s="53">
        <f t="shared" si="598"/>
        <v>1</v>
      </c>
      <c r="S279" s="27">
        <f t="shared" ref="S279" si="619">S280+S288+S289+S290</f>
        <v>0</v>
      </c>
      <c r="T279" s="70"/>
      <c r="U279" s="12" t="s">
        <v>91</v>
      </c>
    </row>
    <row r="280" spans="1:21" ht="18.75" hidden="1" x14ac:dyDescent="0.25">
      <c r="A280" s="13" t="str">
        <f t="shared" si="593"/>
        <v>b</v>
      </c>
      <c r="B280" s="13" t="str">
        <f t="shared" si="594"/>
        <v>a</v>
      </c>
      <c r="C280" s="3" t="s">
        <v>2</v>
      </c>
      <c r="D280" s="4" t="s">
        <v>3</v>
      </c>
      <c r="E280" s="22"/>
      <c r="F280" s="22"/>
      <c r="G280" s="22">
        <f t="shared" ref="G280" si="620">G281+G282+G283+G284+G285+G286+G287</f>
        <v>4322750</v>
      </c>
      <c r="H280" s="22">
        <f t="shared" ref="H280:I280" si="621">H281+H282+H283+H284+H285+H286+H287</f>
        <v>3151520</v>
      </c>
      <c r="I280" s="22">
        <f t="shared" si="621"/>
        <v>1171230</v>
      </c>
      <c r="J280" s="23">
        <f t="shared" si="595"/>
        <v>4322750</v>
      </c>
      <c r="K280" s="49">
        <f t="shared" si="596"/>
        <v>0</v>
      </c>
      <c r="L280" s="50">
        <f t="shared" si="597"/>
        <v>1</v>
      </c>
      <c r="M280" s="22">
        <f t="shared" ref="M280:N280" si="622">M281+M282+M283+M284+M285+M286+M287</f>
        <v>5500000</v>
      </c>
      <c r="N280" s="22">
        <f t="shared" si="622"/>
        <v>5278900</v>
      </c>
      <c r="O280" s="22">
        <f t="shared" ref="O280:Q280" si="623">O281+O282+O283+O284+O285+O286+O287</f>
        <v>956150</v>
      </c>
      <c r="P280" s="22">
        <f t="shared" si="623"/>
        <v>5278900</v>
      </c>
      <c r="Q280" s="51">
        <f t="shared" si="623"/>
        <v>0</v>
      </c>
      <c r="R280" s="52">
        <f t="shared" si="598"/>
        <v>1</v>
      </c>
      <c r="S280" s="22">
        <f t="shared" ref="S280" si="624">S281+S282+S283+S284+S285+S286+S287</f>
        <v>0</v>
      </c>
      <c r="T280" s="63"/>
      <c r="U280" s="12" t="s">
        <v>91</v>
      </c>
    </row>
    <row r="281" spans="1:21" ht="18.75" hidden="1" x14ac:dyDescent="0.25">
      <c r="A281" s="13" t="str">
        <f t="shared" si="593"/>
        <v>b</v>
      </c>
      <c r="B281" s="13" t="str">
        <f t="shared" si="594"/>
        <v>b</v>
      </c>
      <c r="C281" s="5" t="s">
        <v>2</v>
      </c>
      <c r="D281" s="6" t="s">
        <v>4</v>
      </c>
      <c r="E281" s="23"/>
      <c r="F281" s="23"/>
      <c r="G281" s="23">
        <v>0</v>
      </c>
      <c r="H281" s="23"/>
      <c r="I281" s="23"/>
      <c r="J281" s="23">
        <f t="shared" si="595"/>
        <v>0</v>
      </c>
      <c r="K281" s="23">
        <f t="shared" si="596"/>
        <v>0</v>
      </c>
      <c r="L281" s="24" t="e">
        <f t="shared" si="597"/>
        <v>#DIV/0!</v>
      </c>
      <c r="M281" s="28">
        <v>0</v>
      </c>
      <c r="N281" s="28">
        <v>0</v>
      </c>
      <c r="O281" s="23"/>
      <c r="P281" s="23">
        <f t="shared" ref="P281:P290" si="625">J281+O281</f>
        <v>0</v>
      </c>
      <c r="Q281" s="23">
        <f t="shared" ref="Q281:Q290" si="626">N281-P281</f>
        <v>0</v>
      </c>
      <c r="R281" s="26" t="e">
        <f t="shared" si="598"/>
        <v>#DIV/0!</v>
      </c>
      <c r="S281" s="28">
        <v>0</v>
      </c>
      <c r="T281" s="68"/>
      <c r="U281" s="12" t="s">
        <v>91</v>
      </c>
    </row>
    <row r="282" spans="1:21" ht="18.75" hidden="1" x14ac:dyDescent="0.25">
      <c r="A282" s="13" t="str">
        <f t="shared" si="593"/>
        <v>b</v>
      </c>
      <c r="B282" s="13" t="str">
        <f t="shared" si="594"/>
        <v>b</v>
      </c>
      <c r="C282" s="5" t="s">
        <v>2</v>
      </c>
      <c r="D282" s="6" t="s">
        <v>5</v>
      </c>
      <c r="E282" s="23"/>
      <c r="F282" s="23"/>
      <c r="G282" s="23">
        <v>0</v>
      </c>
      <c r="H282" s="23"/>
      <c r="I282" s="23"/>
      <c r="J282" s="23">
        <f t="shared" si="595"/>
        <v>0</v>
      </c>
      <c r="K282" s="23">
        <f t="shared" si="596"/>
        <v>0</v>
      </c>
      <c r="L282" s="24" t="e">
        <f t="shared" si="597"/>
        <v>#DIV/0!</v>
      </c>
      <c r="M282" s="28">
        <v>0</v>
      </c>
      <c r="N282" s="28">
        <v>0</v>
      </c>
      <c r="O282" s="23"/>
      <c r="P282" s="23">
        <f t="shared" si="625"/>
        <v>0</v>
      </c>
      <c r="Q282" s="23">
        <f t="shared" si="626"/>
        <v>0</v>
      </c>
      <c r="R282" s="26" t="e">
        <f t="shared" si="598"/>
        <v>#DIV/0!</v>
      </c>
      <c r="S282" s="28">
        <v>0</v>
      </c>
      <c r="T282" s="68"/>
      <c r="U282" s="12" t="s">
        <v>91</v>
      </c>
    </row>
    <row r="283" spans="1:21" ht="18.75" hidden="1" x14ac:dyDescent="0.25">
      <c r="A283" s="13" t="str">
        <f t="shared" si="593"/>
        <v>b</v>
      </c>
      <c r="B283" s="13" t="str">
        <f t="shared" si="594"/>
        <v>b</v>
      </c>
      <c r="C283" s="5" t="s">
        <v>2</v>
      </c>
      <c r="D283" s="6" t="s">
        <v>6</v>
      </c>
      <c r="E283" s="23"/>
      <c r="F283" s="23"/>
      <c r="G283" s="23">
        <v>0</v>
      </c>
      <c r="H283" s="23"/>
      <c r="I283" s="23"/>
      <c r="J283" s="23">
        <f t="shared" si="595"/>
        <v>0</v>
      </c>
      <c r="K283" s="23">
        <f t="shared" si="596"/>
        <v>0</v>
      </c>
      <c r="L283" s="24" t="e">
        <f t="shared" si="597"/>
        <v>#DIV/0!</v>
      </c>
      <c r="M283" s="28">
        <v>0</v>
      </c>
      <c r="N283" s="28">
        <v>0</v>
      </c>
      <c r="O283" s="23"/>
      <c r="P283" s="23">
        <f t="shared" si="625"/>
        <v>0</v>
      </c>
      <c r="Q283" s="23">
        <f t="shared" si="626"/>
        <v>0</v>
      </c>
      <c r="R283" s="26" t="e">
        <f t="shared" si="598"/>
        <v>#DIV/0!</v>
      </c>
      <c r="S283" s="28">
        <v>0</v>
      </c>
      <c r="T283" s="68"/>
      <c r="U283" s="12" t="s">
        <v>91</v>
      </c>
    </row>
    <row r="284" spans="1:21" ht="18.75" hidden="1" x14ac:dyDescent="0.25">
      <c r="A284" s="13" t="str">
        <f t="shared" si="593"/>
        <v>b</v>
      </c>
      <c r="B284" s="13" t="str">
        <f t="shared" si="594"/>
        <v>b</v>
      </c>
      <c r="C284" s="5" t="s">
        <v>2</v>
      </c>
      <c r="D284" s="7" t="s">
        <v>7</v>
      </c>
      <c r="E284" s="23"/>
      <c r="F284" s="23"/>
      <c r="G284" s="23">
        <v>0</v>
      </c>
      <c r="H284" s="23"/>
      <c r="I284" s="23"/>
      <c r="J284" s="23">
        <f t="shared" si="595"/>
        <v>0</v>
      </c>
      <c r="K284" s="23">
        <f t="shared" si="596"/>
        <v>0</v>
      </c>
      <c r="L284" s="24" t="e">
        <f t="shared" si="597"/>
        <v>#DIV/0!</v>
      </c>
      <c r="M284" s="28">
        <v>0</v>
      </c>
      <c r="N284" s="28">
        <v>0</v>
      </c>
      <c r="O284" s="23"/>
      <c r="P284" s="23">
        <f t="shared" si="625"/>
        <v>0</v>
      </c>
      <c r="Q284" s="23">
        <f t="shared" si="626"/>
        <v>0</v>
      </c>
      <c r="R284" s="26" t="e">
        <f t="shared" si="598"/>
        <v>#DIV/0!</v>
      </c>
      <c r="S284" s="28">
        <v>0</v>
      </c>
      <c r="T284" s="68"/>
      <c r="U284" s="12" t="s">
        <v>91</v>
      </c>
    </row>
    <row r="285" spans="1:21" ht="18.75" hidden="1" x14ac:dyDescent="0.25">
      <c r="A285" s="13" t="str">
        <f t="shared" si="593"/>
        <v>b</v>
      </c>
      <c r="B285" s="13" t="str">
        <f t="shared" si="594"/>
        <v>b</v>
      </c>
      <c r="C285" s="5" t="s">
        <v>2</v>
      </c>
      <c r="D285" s="7" t="s">
        <v>8</v>
      </c>
      <c r="E285" s="23"/>
      <c r="F285" s="23"/>
      <c r="G285" s="23">
        <v>0</v>
      </c>
      <c r="H285" s="23"/>
      <c r="I285" s="23"/>
      <c r="J285" s="23">
        <f t="shared" si="595"/>
        <v>0</v>
      </c>
      <c r="K285" s="23">
        <f t="shared" si="596"/>
        <v>0</v>
      </c>
      <c r="L285" s="24" t="e">
        <f t="shared" si="597"/>
        <v>#DIV/0!</v>
      </c>
      <c r="M285" s="28">
        <v>0</v>
      </c>
      <c r="N285" s="28">
        <v>0</v>
      </c>
      <c r="O285" s="23"/>
      <c r="P285" s="23">
        <f t="shared" si="625"/>
        <v>0</v>
      </c>
      <c r="Q285" s="23">
        <f t="shared" si="626"/>
        <v>0</v>
      </c>
      <c r="R285" s="26" t="e">
        <f t="shared" si="598"/>
        <v>#DIV/0!</v>
      </c>
      <c r="S285" s="28">
        <v>0</v>
      </c>
      <c r="T285" s="68"/>
      <c r="U285" s="12" t="s">
        <v>91</v>
      </c>
    </row>
    <row r="286" spans="1:21" ht="18.75" hidden="1" x14ac:dyDescent="0.25">
      <c r="A286" s="13" t="str">
        <f t="shared" si="593"/>
        <v>b</v>
      </c>
      <c r="B286" s="13" t="str">
        <f t="shared" si="594"/>
        <v>b</v>
      </c>
      <c r="C286" s="5" t="s">
        <v>2</v>
      </c>
      <c r="D286" s="7" t="s">
        <v>9</v>
      </c>
      <c r="E286" s="23"/>
      <c r="F286" s="23"/>
      <c r="G286" s="23">
        <v>0</v>
      </c>
      <c r="H286" s="23"/>
      <c r="I286" s="23"/>
      <c r="J286" s="23">
        <f t="shared" si="595"/>
        <v>0</v>
      </c>
      <c r="K286" s="23">
        <f t="shared" si="596"/>
        <v>0</v>
      </c>
      <c r="L286" s="24" t="e">
        <f t="shared" si="597"/>
        <v>#DIV/0!</v>
      </c>
      <c r="M286" s="28">
        <v>0</v>
      </c>
      <c r="N286" s="28">
        <v>0</v>
      </c>
      <c r="O286" s="23"/>
      <c r="P286" s="23">
        <f t="shared" si="625"/>
        <v>0</v>
      </c>
      <c r="Q286" s="23">
        <f t="shared" si="626"/>
        <v>0</v>
      </c>
      <c r="R286" s="26" t="e">
        <f t="shared" si="598"/>
        <v>#DIV/0!</v>
      </c>
      <c r="S286" s="28">
        <v>0</v>
      </c>
      <c r="T286" s="68"/>
      <c r="U286" s="12" t="s">
        <v>91</v>
      </c>
    </row>
    <row r="287" spans="1:21" ht="18.75" hidden="1" x14ac:dyDescent="0.25">
      <c r="A287" s="13" t="str">
        <f t="shared" si="593"/>
        <v>b</v>
      </c>
      <c r="B287" s="13" t="str">
        <f t="shared" si="594"/>
        <v>a</v>
      </c>
      <c r="C287" s="5" t="s">
        <v>2</v>
      </c>
      <c r="D287" s="7" t="s">
        <v>10</v>
      </c>
      <c r="E287" s="23">
        <v>15000</v>
      </c>
      <c r="F287" s="23"/>
      <c r="G287" s="23">
        <v>4322750</v>
      </c>
      <c r="H287" s="23">
        <v>3151520</v>
      </c>
      <c r="I287" s="23">
        <v>1171230</v>
      </c>
      <c r="J287" s="23">
        <f t="shared" si="595"/>
        <v>4322750</v>
      </c>
      <c r="K287" s="49">
        <f t="shared" si="596"/>
        <v>0</v>
      </c>
      <c r="L287" s="50">
        <f t="shared" si="597"/>
        <v>1</v>
      </c>
      <c r="M287" s="28">
        <v>5500000</v>
      </c>
      <c r="N287" s="28">
        <v>5278900</v>
      </c>
      <c r="O287" s="23">
        <v>956150</v>
      </c>
      <c r="P287" s="23">
        <f t="shared" si="625"/>
        <v>5278900</v>
      </c>
      <c r="Q287" s="49">
        <f t="shared" si="626"/>
        <v>0</v>
      </c>
      <c r="R287" s="53">
        <f t="shared" si="598"/>
        <v>1</v>
      </c>
      <c r="S287" s="28">
        <v>0</v>
      </c>
      <c r="T287" s="68"/>
      <c r="U287" s="12" t="s">
        <v>91</v>
      </c>
    </row>
    <row r="288" spans="1:21" ht="18.75" hidden="1" x14ac:dyDescent="0.25">
      <c r="A288" s="13" t="str">
        <f t="shared" si="593"/>
        <v>b</v>
      </c>
      <c r="B288" s="13" t="str">
        <f t="shared" si="594"/>
        <v>b</v>
      </c>
      <c r="C288" s="5" t="s">
        <v>2</v>
      </c>
      <c r="D288" s="4" t="s">
        <v>11</v>
      </c>
      <c r="E288" s="22"/>
      <c r="F288" s="22"/>
      <c r="G288" s="22">
        <v>0</v>
      </c>
      <c r="H288" s="22"/>
      <c r="I288" s="22"/>
      <c r="J288" s="23">
        <f t="shared" si="595"/>
        <v>0</v>
      </c>
      <c r="K288" s="23">
        <f t="shared" si="596"/>
        <v>0</v>
      </c>
      <c r="L288" s="24" t="e">
        <f t="shared" si="597"/>
        <v>#DIV/0!</v>
      </c>
      <c r="M288" s="22">
        <v>0</v>
      </c>
      <c r="N288" s="28">
        <v>0</v>
      </c>
      <c r="O288" s="22"/>
      <c r="P288" s="22">
        <f t="shared" si="625"/>
        <v>0</v>
      </c>
      <c r="Q288" s="22">
        <f t="shared" si="626"/>
        <v>0</v>
      </c>
      <c r="R288" s="25" t="e">
        <f t="shared" si="598"/>
        <v>#DIV/0!</v>
      </c>
      <c r="S288" s="28">
        <v>0</v>
      </c>
      <c r="T288" s="68"/>
      <c r="U288" s="12" t="s">
        <v>91</v>
      </c>
    </row>
    <row r="289" spans="1:21" ht="18.75" hidden="1" x14ac:dyDescent="0.25">
      <c r="A289" s="13" t="str">
        <f t="shared" si="593"/>
        <v>b</v>
      </c>
      <c r="B289" s="13" t="str">
        <f t="shared" si="594"/>
        <v>b</v>
      </c>
      <c r="C289" s="5" t="s">
        <v>2</v>
      </c>
      <c r="D289" s="4" t="s">
        <v>12</v>
      </c>
      <c r="E289" s="22"/>
      <c r="F289" s="22"/>
      <c r="G289" s="22">
        <v>0</v>
      </c>
      <c r="H289" s="22"/>
      <c r="I289" s="22"/>
      <c r="J289" s="23">
        <f t="shared" si="595"/>
        <v>0</v>
      </c>
      <c r="K289" s="23">
        <f t="shared" si="596"/>
        <v>0</v>
      </c>
      <c r="L289" s="24" t="e">
        <f t="shared" si="597"/>
        <v>#DIV/0!</v>
      </c>
      <c r="M289" s="22">
        <v>0</v>
      </c>
      <c r="N289" s="22">
        <v>0</v>
      </c>
      <c r="O289" s="22"/>
      <c r="P289" s="22">
        <f t="shared" si="625"/>
        <v>0</v>
      </c>
      <c r="Q289" s="22">
        <f t="shared" si="626"/>
        <v>0</v>
      </c>
      <c r="R289" s="25" t="e">
        <f t="shared" si="598"/>
        <v>#DIV/0!</v>
      </c>
      <c r="S289" s="22">
        <v>0</v>
      </c>
      <c r="T289" s="63"/>
      <c r="U289" s="12" t="s">
        <v>91</v>
      </c>
    </row>
    <row r="290" spans="1:21" ht="18.75" hidden="1" x14ac:dyDescent="0.25">
      <c r="A290" s="13" t="str">
        <f t="shared" si="593"/>
        <v>b</v>
      </c>
      <c r="B290" s="13" t="str">
        <f t="shared" si="594"/>
        <v>b</v>
      </c>
      <c r="C290" s="5" t="s">
        <v>2</v>
      </c>
      <c r="D290" s="4" t="s">
        <v>13</v>
      </c>
      <c r="E290" s="22"/>
      <c r="F290" s="22"/>
      <c r="G290" s="22">
        <v>0</v>
      </c>
      <c r="H290" s="22"/>
      <c r="I290" s="22"/>
      <c r="J290" s="23">
        <f t="shared" si="595"/>
        <v>0</v>
      </c>
      <c r="K290" s="23">
        <f t="shared" si="596"/>
        <v>0</v>
      </c>
      <c r="L290" s="24" t="e">
        <f t="shared" si="597"/>
        <v>#DIV/0!</v>
      </c>
      <c r="M290" s="22">
        <v>0</v>
      </c>
      <c r="N290" s="22">
        <v>0</v>
      </c>
      <c r="O290" s="22"/>
      <c r="P290" s="22">
        <f t="shared" si="625"/>
        <v>0</v>
      </c>
      <c r="Q290" s="22">
        <f t="shared" si="626"/>
        <v>0</v>
      </c>
      <c r="R290" s="25" t="e">
        <f t="shared" si="598"/>
        <v>#DIV/0!</v>
      </c>
      <c r="S290" s="22">
        <v>0</v>
      </c>
      <c r="T290" s="63"/>
      <c r="U290" s="12" t="s">
        <v>91</v>
      </c>
    </row>
    <row r="291" spans="1:21" ht="31.5" hidden="1" x14ac:dyDescent="0.25">
      <c r="A291" s="13" t="str">
        <f t="shared" si="593"/>
        <v>b</v>
      </c>
      <c r="B291" s="13" t="str">
        <f t="shared" si="594"/>
        <v>a</v>
      </c>
      <c r="C291" s="16" t="s">
        <v>125</v>
      </c>
      <c r="D291" s="17" t="s">
        <v>32</v>
      </c>
      <c r="E291" s="23"/>
      <c r="F291" s="23"/>
      <c r="G291" s="23">
        <f t="shared" ref="G291" si="627">G292+G300+G301+G302</f>
        <v>36000</v>
      </c>
      <c r="H291" s="23">
        <f t="shared" ref="H291:I291" si="628">H292+H300+H301+H302</f>
        <v>24000</v>
      </c>
      <c r="I291" s="23">
        <f t="shared" si="628"/>
        <v>12000</v>
      </c>
      <c r="J291" s="23">
        <f t="shared" si="595"/>
        <v>36000</v>
      </c>
      <c r="K291" s="49">
        <f t="shared" si="596"/>
        <v>0</v>
      </c>
      <c r="L291" s="50">
        <f t="shared" si="597"/>
        <v>1</v>
      </c>
      <c r="M291" s="27">
        <f t="shared" ref="M291:N291" si="629">M292+M300+M301+M302</f>
        <v>50000</v>
      </c>
      <c r="N291" s="27">
        <f t="shared" si="629"/>
        <v>48000</v>
      </c>
      <c r="O291" s="23">
        <f t="shared" ref="O291" si="630">O292+O300+O301+O302</f>
        <v>12000</v>
      </c>
      <c r="P291" s="23">
        <f t="shared" ref="P291" si="631">P292+P300+P301+P302</f>
        <v>48000</v>
      </c>
      <c r="Q291" s="49">
        <f t="shared" ref="Q291" si="632">Q292+Q300+Q301+Q302</f>
        <v>0</v>
      </c>
      <c r="R291" s="53">
        <f t="shared" si="598"/>
        <v>1</v>
      </c>
      <c r="S291" s="27">
        <f t="shared" ref="S291" si="633">S292+S300+S301+S302</f>
        <v>0</v>
      </c>
      <c r="T291" s="70"/>
      <c r="U291" s="12" t="s">
        <v>91</v>
      </c>
    </row>
    <row r="292" spans="1:21" ht="18.75" hidden="1" x14ac:dyDescent="0.25">
      <c r="A292" s="13" t="str">
        <f t="shared" si="593"/>
        <v>b</v>
      </c>
      <c r="B292" s="13" t="str">
        <f t="shared" si="594"/>
        <v>a</v>
      </c>
      <c r="C292" s="3" t="s">
        <v>2</v>
      </c>
      <c r="D292" s="4" t="s">
        <v>3</v>
      </c>
      <c r="E292" s="22"/>
      <c r="F292" s="22"/>
      <c r="G292" s="22">
        <f t="shared" ref="G292" si="634">G293+G294+G295+G296+G297+G298+G299</f>
        <v>36000</v>
      </c>
      <c r="H292" s="22">
        <f t="shared" ref="H292:I292" si="635">H293+H294+H295+H296+H297+H298+H299</f>
        <v>24000</v>
      </c>
      <c r="I292" s="22">
        <f t="shared" si="635"/>
        <v>12000</v>
      </c>
      <c r="J292" s="23">
        <f t="shared" si="595"/>
        <v>36000</v>
      </c>
      <c r="K292" s="49">
        <f t="shared" si="596"/>
        <v>0</v>
      </c>
      <c r="L292" s="50">
        <f t="shared" si="597"/>
        <v>1</v>
      </c>
      <c r="M292" s="22">
        <f t="shared" ref="M292:N292" si="636">M293+M294+M295+M296+M297+M298+M299</f>
        <v>50000</v>
      </c>
      <c r="N292" s="22">
        <f t="shared" si="636"/>
        <v>48000</v>
      </c>
      <c r="O292" s="22">
        <f t="shared" ref="O292:Q292" si="637">O293+O294+O295+O296+O297+O298+O299</f>
        <v>12000</v>
      </c>
      <c r="P292" s="22">
        <f t="shared" si="637"/>
        <v>48000</v>
      </c>
      <c r="Q292" s="51">
        <f t="shared" si="637"/>
        <v>0</v>
      </c>
      <c r="R292" s="52">
        <f t="shared" si="598"/>
        <v>1</v>
      </c>
      <c r="S292" s="22">
        <f t="shared" ref="S292" si="638">S293+S294+S295+S296+S297+S298+S299</f>
        <v>0</v>
      </c>
      <c r="T292" s="63"/>
      <c r="U292" s="12" t="s">
        <v>91</v>
      </c>
    </row>
    <row r="293" spans="1:21" ht="18.75" hidden="1" x14ac:dyDescent="0.25">
      <c r="A293" s="13" t="str">
        <f t="shared" si="593"/>
        <v>b</v>
      </c>
      <c r="B293" s="13" t="str">
        <f t="shared" si="594"/>
        <v>b</v>
      </c>
      <c r="C293" s="5" t="s">
        <v>2</v>
      </c>
      <c r="D293" s="6" t="s">
        <v>4</v>
      </c>
      <c r="E293" s="23"/>
      <c r="F293" s="23"/>
      <c r="G293" s="23">
        <v>0</v>
      </c>
      <c r="H293" s="23"/>
      <c r="I293" s="23"/>
      <c r="J293" s="23">
        <f t="shared" si="595"/>
        <v>0</v>
      </c>
      <c r="K293" s="23">
        <f t="shared" si="596"/>
        <v>0</v>
      </c>
      <c r="L293" s="24" t="e">
        <f t="shared" si="597"/>
        <v>#DIV/0!</v>
      </c>
      <c r="M293" s="28">
        <v>0</v>
      </c>
      <c r="N293" s="28">
        <v>0</v>
      </c>
      <c r="O293" s="23"/>
      <c r="P293" s="23">
        <f t="shared" ref="P293:P302" si="639">J293+O293</f>
        <v>0</v>
      </c>
      <c r="Q293" s="23">
        <f t="shared" ref="Q293:Q302" si="640">N293-P293</f>
        <v>0</v>
      </c>
      <c r="R293" s="26" t="e">
        <f t="shared" si="598"/>
        <v>#DIV/0!</v>
      </c>
      <c r="S293" s="28">
        <v>0</v>
      </c>
      <c r="T293" s="68"/>
      <c r="U293" s="12" t="s">
        <v>91</v>
      </c>
    </row>
    <row r="294" spans="1:21" ht="18.75" hidden="1" x14ac:dyDescent="0.25">
      <c r="A294" s="13" t="str">
        <f t="shared" si="593"/>
        <v>b</v>
      </c>
      <c r="B294" s="13" t="str">
        <f t="shared" si="594"/>
        <v>b</v>
      </c>
      <c r="C294" s="5" t="s">
        <v>2</v>
      </c>
      <c r="D294" s="6" t="s">
        <v>5</v>
      </c>
      <c r="E294" s="23"/>
      <c r="F294" s="23"/>
      <c r="G294" s="23">
        <v>0</v>
      </c>
      <c r="H294" s="23"/>
      <c r="I294" s="23"/>
      <c r="J294" s="23">
        <f t="shared" si="595"/>
        <v>0</v>
      </c>
      <c r="K294" s="23">
        <f t="shared" si="596"/>
        <v>0</v>
      </c>
      <c r="L294" s="24" t="e">
        <f t="shared" si="597"/>
        <v>#DIV/0!</v>
      </c>
      <c r="M294" s="28">
        <v>0</v>
      </c>
      <c r="N294" s="28">
        <v>0</v>
      </c>
      <c r="O294" s="23"/>
      <c r="P294" s="23">
        <f t="shared" si="639"/>
        <v>0</v>
      </c>
      <c r="Q294" s="23">
        <f t="shared" si="640"/>
        <v>0</v>
      </c>
      <c r="R294" s="26" t="e">
        <f t="shared" si="598"/>
        <v>#DIV/0!</v>
      </c>
      <c r="S294" s="28">
        <v>0</v>
      </c>
      <c r="T294" s="68"/>
      <c r="U294" s="12" t="s">
        <v>91</v>
      </c>
    </row>
    <row r="295" spans="1:21" ht="18.75" hidden="1" x14ac:dyDescent="0.25">
      <c r="A295" s="13" t="str">
        <f t="shared" si="593"/>
        <v>b</v>
      </c>
      <c r="B295" s="13" t="str">
        <f t="shared" si="594"/>
        <v>b</v>
      </c>
      <c r="C295" s="5" t="s">
        <v>2</v>
      </c>
      <c r="D295" s="6" t="s">
        <v>6</v>
      </c>
      <c r="E295" s="23"/>
      <c r="F295" s="23"/>
      <c r="G295" s="23">
        <v>0</v>
      </c>
      <c r="H295" s="23"/>
      <c r="I295" s="23"/>
      <c r="J295" s="23">
        <f t="shared" si="595"/>
        <v>0</v>
      </c>
      <c r="K295" s="23">
        <f t="shared" si="596"/>
        <v>0</v>
      </c>
      <c r="L295" s="24" t="e">
        <f t="shared" si="597"/>
        <v>#DIV/0!</v>
      </c>
      <c r="M295" s="28">
        <v>0</v>
      </c>
      <c r="N295" s="28">
        <v>0</v>
      </c>
      <c r="O295" s="23"/>
      <c r="P295" s="23">
        <f t="shared" si="639"/>
        <v>0</v>
      </c>
      <c r="Q295" s="23">
        <f t="shared" si="640"/>
        <v>0</v>
      </c>
      <c r="R295" s="26" t="e">
        <f t="shared" si="598"/>
        <v>#DIV/0!</v>
      </c>
      <c r="S295" s="28">
        <v>0</v>
      </c>
      <c r="T295" s="68"/>
      <c r="U295" s="12" t="s">
        <v>91</v>
      </c>
    </row>
    <row r="296" spans="1:21" ht="18.75" hidden="1" x14ac:dyDescent="0.25">
      <c r="A296" s="13" t="str">
        <f t="shared" si="593"/>
        <v>b</v>
      </c>
      <c r="B296" s="13" t="str">
        <f t="shared" si="594"/>
        <v>b</v>
      </c>
      <c r="C296" s="5" t="s">
        <v>2</v>
      </c>
      <c r="D296" s="7" t="s">
        <v>7</v>
      </c>
      <c r="E296" s="23"/>
      <c r="F296" s="23"/>
      <c r="G296" s="23">
        <v>0</v>
      </c>
      <c r="H296" s="23"/>
      <c r="I296" s="23"/>
      <c r="J296" s="23">
        <f t="shared" si="595"/>
        <v>0</v>
      </c>
      <c r="K296" s="23">
        <f t="shared" si="596"/>
        <v>0</v>
      </c>
      <c r="L296" s="24" t="e">
        <f t="shared" si="597"/>
        <v>#DIV/0!</v>
      </c>
      <c r="M296" s="28">
        <v>0</v>
      </c>
      <c r="N296" s="28">
        <v>0</v>
      </c>
      <c r="O296" s="23"/>
      <c r="P296" s="23">
        <f t="shared" si="639"/>
        <v>0</v>
      </c>
      <c r="Q296" s="23">
        <f t="shared" si="640"/>
        <v>0</v>
      </c>
      <c r="R296" s="26" t="e">
        <f t="shared" si="598"/>
        <v>#DIV/0!</v>
      </c>
      <c r="S296" s="28">
        <v>0</v>
      </c>
      <c r="T296" s="68"/>
      <c r="U296" s="12" t="s">
        <v>91</v>
      </c>
    </row>
    <row r="297" spans="1:21" ht="18.75" hidden="1" x14ac:dyDescent="0.25">
      <c r="A297" s="13" t="str">
        <f t="shared" si="593"/>
        <v>b</v>
      </c>
      <c r="B297" s="13" t="str">
        <f t="shared" si="594"/>
        <v>b</v>
      </c>
      <c r="C297" s="5" t="s">
        <v>2</v>
      </c>
      <c r="D297" s="7" t="s">
        <v>8</v>
      </c>
      <c r="E297" s="23"/>
      <c r="F297" s="23"/>
      <c r="G297" s="23">
        <v>0</v>
      </c>
      <c r="H297" s="23"/>
      <c r="I297" s="23"/>
      <c r="J297" s="23">
        <f t="shared" si="595"/>
        <v>0</v>
      </c>
      <c r="K297" s="23">
        <f t="shared" si="596"/>
        <v>0</v>
      </c>
      <c r="L297" s="24" t="e">
        <f t="shared" si="597"/>
        <v>#DIV/0!</v>
      </c>
      <c r="M297" s="28">
        <v>0</v>
      </c>
      <c r="N297" s="28">
        <v>0</v>
      </c>
      <c r="O297" s="23"/>
      <c r="P297" s="23">
        <f t="shared" si="639"/>
        <v>0</v>
      </c>
      <c r="Q297" s="23">
        <f t="shared" si="640"/>
        <v>0</v>
      </c>
      <c r="R297" s="26" t="e">
        <f t="shared" si="598"/>
        <v>#DIV/0!</v>
      </c>
      <c r="S297" s="28">
        <v>0</v>
      </c>
      <c r="T297" s="68"/>
      <c r="U297" s="12" t="s">
        <v>91</v>
      </c>
    </row>
    <row r="298" spans="1:21" ht="18.75" hidden="1" x14ac:dyDescent="0.25">
      <c r="A298" s="13" t="str">
        <f t="shared" si="593"/>
        <v>b</v>
      </c>
      <c r="B298" s="13" t="str">
        <f t="shared" si="594"/>
        <v>a</v>
      </c>
      <c r="C298" s="5" t="s">
        <v>2</v>
      </c>
      <c r="D298" s="7" t="s">
        <v>9</v>
      </c>
      <c r="E298" s="23"/>
      <c r="F298" s="23"/>
      <c r="G298" s="23">
        <v>36000</v>
      </c>
      <c r="H298" s="23">
        <v>24000</v>
      </c>
      <c r="I298" s="23">
        <v>12000</v>
      </c>
      <c r="J298" s="23">
        <f t="shared" si="595"/>
        <v>36000</v>
      </c>
      <c r="K298" s="49">
        <f t="shared" si="596"/>
        <v>0</v>
      </c>
      <c r="L298" s="50">
        <f t="shared" si="597"/>
        <v>1</v>
      </c>
      <c r="M298" s="28">
        <v>50000</v>
      </c>
      <c r="N298" s="28">
        <v>48000</v>
      </c>
      <c r="O298" s="23">
        <v>12000</v>
      </c>
      <c r="P298" s="23">
        <f t="shared" si="639"/>
        <v>48000</v>
      </c>
      <c r="Q298" s="49">
        <f t="shared" si="640"/>
        <v>0</v>
      </c>
      <c r="R298" s="53">
        <f t="shared" si="598"/>
        <v>1</v>
      </c>
      <c r="S298" s="28">
        <v>0</v>
      </c>
      <c r="T298" s="68"/>
      <c r="U298" s="12" t="s">
        <v>91</v>
      </c>
    </row>
    <row r="299" spans="1:21" ht="18.75" hidden="1" x14ac:dyDescent="0.25">
      <c r="A299" s="13" t="str">
        <f t="shared" si="593"/>
        <v>b</v>
      </c>
      <c r="B299" s="13" t="str">
        <f t="shared" si="594"/>
        <v>b</v>
      </c>
      <c r="C299" s="5" t="s">
        <v>2</v>
      </c>
      <c r="D299" s="7" t="s">
        <v>10</v>
      </c>
      <c r="E299" s="23"/>
      <c r="F299" s="23"/>
      <c r="G299" s="23">
        <v>0</v>
      </c>
      <c r="H299" s="23"/>
      <c r="I299" s="23"/>
      <c r="J299" s="23">
        <f t="shared" si="595"/>
        <v>0</v>
      </c>
      <c r="K299" s="23">
        <f t="shared" si="596"/>
        <v>0</v>
      </c>
      <c r="L299" s="24" t="e">
        <f t="shared" si="597"/>
        <v>#DIV/0!</v>
      </c>
      <c r="M299" s="28">
        <v>0</v>
      </c>
      <c r="N299" s="28">
        <v>0</v>
      </c>
      <c r="O299" s="23"/>
      <c r="P299" s="23">
        <f t="shared" si="639"/>
        <v>0</v>
      </c>
      <c r="Q299" s="23">
        <f t="shared" si="640"/>
        <v>0</v>
      </c>
      <c r="R299" s="26" t="e">
        <f t="shared" si="598"/>
        <v>#DIV/0!</v>
      </c>
      <c r="S299" s="28">
        <v>0</v>
      </c>
      <c r="T299" s="68"/>
      <c r="U299" s="12" t="s">
        <v>91</v>
      </c>
    </row>
    <row r="300" spans="1:21" ht="18.75" hidden="1" x14ac:dyDescent="0.25">
      <c r="A300" s="13" t="str">
        <f t="shared" si="593"/>
        <v>b</v>
      </c>
      <c r="B300" s="13" t="str">
        <f t="shared" si="594"/>
        <v>b</v>
      </c>
      <c r="C300" s="5" t="s">
        <v>2</v>
      </c>
      <c r="D300" s="4" t="s">
        <v>11</v>
      </c>
      <c r="E300" s="22"/>
      <c r="F300" s="22"/>
      <c r="G300" s="22">
        <v>0</v>
      </c>
      <c r="H300" s="22"/>
      <c r="I300" s="22"/>
      <c r="J300" s="23">
        <f t="shared" si="595"/>
        <v>0</v>
      </c>
      <c r="K300" s="23">
        <f t="shared" si="596"/>
        <v>0</v>
      </c>
      <c r="L300" s="24" t="e">
        <f t="shared" si="597"/>
        <v>#DIV/0!</v>
      </c>
      <c r="M300" s="22">
        <v>0</v>
      </c>
      <c r="N300" s="22">
        <v>0</v>
      </c>
      <c r="O300" s="22"/>
      <c r="P300" s="22">
        <f t="shared" si="639"/>
        <v>0</v>
      </c>
      <c r="Q300" s="22">
        <f t="shared" si="640"/>
        <v>0</v>
      </c>
      <c r="R300" s="25" t="e">
        <f t="shared" si="598"/>
        <v>#DIV/0!</v>
      </c>
      <c r="S300" s="22">
        <v>0</v>
      </c>
      <c r="T300" s="63"/>
      <c r="U300" s="12" t="s">
        <v>91</v>
      </c>
    </row>
    <row r="301" spans="1:21" ht="18.75" hidden="1" x14ac:dyDescent="0.25">
      <c r="A301" s="13" t="str">
        <f t="shared" si="593"/>
        <v>b</v>
      </c>
      <c r="B301" s="13" t="str">
        <f t="shared" si="594"/>
        <v>b</v>
      </c>
      <c r="C301" s="5" t="s">
        <v>2</v>
      </c>
      <c r="D301" s="4" t="s">
        <v>12</v>
      </c>
      <c r="E301" s="22"/>
      <c r="F301" s="22"/>
      <c r="G301" s="22">
        <v>0</v>
      </c>
      <c r="H301" s="22"/>
      <c r="I301" s="22"/>
      <c r="J301" s="23">
        <f t="shared" si="595"/>
        <v>0</v>
      </c>
      <c r="K301" s="23">
        <f t="shared" si="596"/>
        <v>0</v>
      </c>
      <c r="L301" s="24" t="e">
        <f t="shared" si="597"/>
        <v>#DIV/0!</v>
      </c>
      <c r="M301" s="22">
        <v>0</v>
      </c>
      <c r="N301" s="22">
        <v>0</v>
      </c>
      <c r="O301" s="22"/>
      <c r="P301" s="22">
        <f t="shared" si="639"/>
        <v>0</v>
      </c>
      <c r="Q301" s="22">
        <f t="shared" si="640"/>
        <v>0</v>
      </c>
      <c r="R301" s="25" t="e">
        <f t="shared" si="598"/>
        <v>#DIV/0!</v>
      </c>
      <c r="S301" s="22">
        <v>0</v>
      </c>
      <c r="T301" s="63"/>
      <c r="U301" s="12" t="s">
        <v>91</v>
      </c>
    </row>
    <row r="302" spans="1:21" ht="18.75" hidden="1" x14ac:dyDescent="0.25">
      <c r="A302" s="13" t="str">
        <f t="shared" si="593"/>
        <v>b</v>
      </c>
      <c r="B302" s="13" t="str">
        <f t="shared" si="594"/>
        <v>b</v>
      </c>
      <c r="C302" s="5" t="s">
        <v>2</v>
      </c>
      <c r="D302" s="4" t="s">
        <v>13</v>
      </c>
      <c r="E302" s="22"/>
      <c r="F302" s="22"/>
      <c r="G302" s="22">
        <v>0</v>
      </c>
      <c r="H302" s="22"/>
      <c r="I302" s="22"/>
      <c r="J302" s="23">
        <f t="shared" si="595"/>
        <v>0</v>
      </c>
      <c r="K302" s="23">
        <f t="shared" si="596"/>
        <v>0</v>
      </c>
      <c r="L302" s="24" t="e">
        <f t="shared" si="597"/>
        <v>#DIV/0!</v>
      </c>
      <c r="M302" s="22">
        <v>0</v>
      </c>
      <c r="N302" s="22">
        <v>0</v>
      </c>
      <c r="O302" s="22"/>
      <c r="P302" s="22">
        <f t="shared" si="639"/>
        <v>0</v>
      </c>
      <c r="Q302" s="22">
        <f t="shared" si="640"/>
        <v>0</v>
      </c>
      <c r="R302" s="25" t="e">
        <f t="shared" si="598"/>
        <v>#DIV/0!</v>
      </c>
      <c r="S302" s="22">
        <v>0</v>
      </c>
      <c r="T302" s="63"/>
      <c r="U302" s="12" t="s">
        <v>91</v>
      </c>
    </row>
    <row r="303" spans="1:21" ht="36" hidden="1" x14ac:dyDescent="0.25">
      <c r="A303" s="13" t="str">
        <f t="shared" si="593"/>
        <v>b</v>
      </c>
      <c r="B303" s="13" t="str">
        <f t="shared" si="594"/>
        <v>a</v>
      </c>
      <c r="C303" s="16" t="s">
        <v>126</v>
      </c>
      <c r="D303" s="17" t="s">
        <v>33</v>
      </c>
      <c r="E303" s="23"/>
      <c r="F303" s="23"/>
      <c r="G303" s="23">
        <f t="shared" ref="G303" si="641">G304+G312+G313+G314</f>
        <v>334350</v>
      </c>
      <c r="H303" s="23">
        <f t="shared" ref="H303:I303" si="642">H304+H312+H313+H314</f>
        <v>209449</v>
      </c>
      <c r="I303" s="23">
        <f t="shared" si="642"/>
        <v>124901</v>
      </c>
      <c r="J303" s="23">
        <f t="shared" si="595"/>
        <v>334350</v>
      </c>
      <c r="K303" s="49">
        <f t="shared" si="596"/>
        <v>0</v>
      </c>
      <c r="L303" s="50">
        <f t="shared" si="597"/>
        <v>1</v>
      </c>
      <c r="M303" s="27">
        <f t="shared" ref="M303:N303" si="643">M304+M312+M313+M314</f>
        <v>380000</v>
      </c>
      <c r="N303" s="27">
        <f t="shared" si="643"/>
        <v>450000</v>
      </c>
      <c r="O303" s="23">
        <f t="shared" ref="O303" si="644">O304+O312+O313+O314</f>
        <v>115650</v>
      </c>
      <c r="P303" s="23">
        <f t="shared" ref="P303" si="645">P304+P312+P313+P314</f>
        <v>450000</v>
      </c>
      <c r="Q303" s="49">
        <f t="shared" ref="Q303" si="646">Q304+Q312+Q313+Q314</f>
        <v>0</v>
      </c>
      <c r="R303" s="53">
        <f t="shared" si="598"/>
        <v>1</v>
      </c>
      <c r="S303" s="27">
        <f t="shared" ref="S303" si="647">S304+S312+S313+S314</f>
        <v>0</v>
      </c>
      <c r="T303" s="70"/>
      <c r="U303" s="12" t="s">
        <v>91</v>
      </c>
    </row>
    <row r="304" spans="1:21" ht="18.75" hidden="1" x14ac:dyDescent="0.25">
      <c r="A304" s="13" t="str">
        <f t="shared" si="593"/>
        <v>b</v>
      </c>
      <c r="B304" s="13" t="str">
        <f t="shared" si="594"/>
        <v>a</v>
      </c>
      <c r="C304" s="3" t="s">
        <v>2</v>
      </c>
      <c r="D304" s="4" t="s">
        <v>3</v>
      </c>
      <c r="E304" s="22"/>
      <c r="F304" s="22"/>
      <c r="G304" s="22">
        <f t="shared" ref="G304" si="648">G305+G306+G307+G308+G309+G310+G311</f>
        <v>334350</v>
      </c>
      <c r="H304" s="22">
        <f t="shared" ref="H304:I304" si="649">H305+H306+H307+H308+H309+H310+H311</f>
        <v>209449</v>
      </c>
      <c r="I304" s="22">
        <f t="shared" si="649"/>
        <v>124901</v>
      </c>
      <c r="J304" s="23">
        <f t="shared" si="595"/>
        <v>334350</v>
      </c>
      <c r="K304" s="49">
        <f t="shared" si="596"/>
        <v>0</v>
      </c>
      <c r="L304" s="50">
        <f t="shared" si="597"/>
        <v>1</v>
      </c>
      <c r="M304" s="22">
        <f t="shared" ref="M304:N304" si="650">M305+M306+M307+M308+M309+M310+M311</f>
        <v>380000</v>
      </c>
      <c r="N304" s="22">
        <f t="shared" si="650"/>
        <v>450000</v>
      </c>
      <c r="O304" s="22">
        <f t="shared" ref="O304:Q304" si="651">O305+O306+O307+O308+O309+O310+O311</f>
        <v>115650</v>
      </c>
      <c r="P304" s="22">
        <f t="shared" si="651"/>
        <v>450000</v>
      </c>
      <c r="Q304" s="51">
        <f t="shared" si="651"/>
        <v>0</v>
      </c>
      <c r="R304" s="52">
        <f t="shared" si="598"/>
        <v>1</v>
      </c>
      <c r="S304" s="22">
        <f t="shared" ref="S304" si="652">S305+S306+S307+S308+S309+S310+S311</f>
        <v>0</v>
      </c>
      <c r="T304" s="63"/>
      <c r="U304" s="12" t="s">
        <v>91</v>
      </c>
    </row>
    <row r="305" spans="1:21" ht="18.75" hidden="1" x14ac:dyDescent="0.25">
      <c r="A305" s="13" t="str">
        <f t="shared" si="593"/>
        <v>b</v>
      </c>
      <c r="B305" s="13" t="str">
        <f t="shared" si="594"/>
        <v>b</v>
      </c>
      <c r="C305" s="5" t="s">
        <v>2</v>
      </c>
      <c r="D305" s="6" t="s">
        <v>4</v>
      </c>
      <c r="E305" s="23"/>
      <c r="F305" s="23"/>
      <c r="G305" s="23">
        <v>0</v>
      </c>
      <c r="H305" s="23"/>
      <c r="I305" s="23"/>
      <c r="J305" s="23">
        <f t="shared" si="595"/>
        <v>0</v>
      </c>
      <c r="K305" s="23">
        <f t="shared" si="596"/>
        <v>0</v>
      </c>
      <c r="L305" s="24" t="e">
        <f t="shared" si="597"/>
        <v>#DIV/0!</v>
      </c>
      <c r="M305" s="28">
        <v>0</v>
      </c>
      <c r="N305" s="28">
        <v>0</v>
      </c>
      <c r="O305" s="23"/>
      <c r="P305" s="23">
        <f t="shared" ref="P305:P314" si="653">J305+O305</f>
        <v>0</v>
      </c>
      <c r="Q305" s="23">
        <f t="shared" ref="Q305:Q314" si="654">N305-P305</f>
        <v>0</v>
      </c>
      <c r="R305" s="26" t="e">
        <f t="shared" si="598"/>
        <v>#DIV/0!</v>
      </c>
      <c r="S305" s="28">
        <v>0</v>
      </c>
      <c r="T305" s="68"/>
      <c r="U305" s="12" t="s">
        <v>91</v>
      </c>
    </row>
    <row r="306" spans="1:21" ht="18.75" hidden="1" x14ac:dyDescent="0.25">
      <c r="A306" s="13" t="str">
        <f t="shared" si="593"/>
        <v>b</v>
      </c>
      <c r="B306" s="13" t="str">
        <f t="shared" si="594"/>
        <v>b</v>
      </c>
      <c r="C306" s="5" t="s">
        <v>2</v>
      </c>
      <c r="D306" s="6" t="s">
        <v>5</v>
      </c>
      <c r="E306" s="23"/>
      <c r="F306" s="23"/>
      <c r="G306" s="23">
        <v>0</v>
      </c>
      <c r="H306" s="23"/>
      <c r="I306" s="23"/>
      <c r="J306" s="23">
        <f t="shared" si="595"/>
        <v>0</v>
      </c>
      <c r="K306" s="23">
        <f t="shared" si="596"/>
        <v>0</v>
      </c>
      <c r="L306" s="24" t="e">
        <f t="shared" si="597"/>
        <v>#DIV/0!</v>
      </c>
      <c r="M306" s="28">
        <v>0</v>
      </c>
      <c r="N306" s="28">
        <v>0</v>
      </c>
      <c r="O306" s="23"/>
      <c r="P306" s="23">
        <f t="shared" si="653"/>
        <v>0</v>
      </c>
      <c r="Q306" s="23">
        <f t="shared" si="654"/>
        <v>0</v>
      </c>
      <c r="R306" s="26" t="e">
        <f t="shared" si="598"/>
        <v>#DIV/0!</v>
      </c>
      <c r="S306" s="28">
        <v>0</v>
      </c>
      <c r="T306" s="68"/>
      <c r="U306" s="12" t="s">
        <v>91</v>
      </c>
    </row>
    <row r="307" spans="1:21" ht="18.75" hidden="1" x14ac:dyDescent="0.25">
      <c r="A307" s="13" t="str">
        <f t="shared" si="593"/>
        <v>b</v>
      </c>
      <c r="B307" s="13" t="str">
        <f t="shared" si="594"/>
        <v>b</v>
      </c>
      <c r="C307" s="5" t="s">
        <v>2</v>
      </c>
      <c r="D307" s="6" t="s">
        <v>6</v>
      </c>
      <c r="E307" s="23"/>
      <c r="F307" s="23"/>
      <c r="G307" s="23">
        <v>0</v>
      </c>
      <c r="H307" s="23"/>
      <c r="I307" s="23"/>
      <c r="J307" s="23">
        <f t="shared" si="595"/>
        <v>0</v>
      </c>
      <c r="K307" s="23">
        <f t="shared" si="596"/>
        <v>0</v>
      </c>
      <c r="L307" s="24" t="e">
        <f t="shared" si="597"/>
        <v>#DIV/0!</v>
      </c>
      <c r="M307" s="28">
        <v>0</v>
      </c>
      <c r="N307" s="28">
        <v>0</v>
      </c>
      <c r="O307" s="23"/>
      <c r="P307" s="23">
        <f t="shared" si="653"/>
        <v>0</v>
      </c>
      <c r="Q307" s="23">
        <f t="shared" si="654"/>
        <v>0</v>
      </c>
      <c r="R307" s="26" t="e">
        <f t="shared" si="598"/>
        <v>#DIV/0!</v>
      </c>
      <c r="S307" s="28">
        <v>0</v>
      </c>
      <c r="T307" s="68"/>
      <c r="U307" s="12" t="s">
        <v>91</v>
      </c>
    </row>
    <row r="308" spans="1:21" ht="18.75" hidden="1" x14ac:dyDescent="0.25">
      <c r="A308" s="13" t="str">
        <f t="shared" si="593"/>
        <v>b</v>
      </c>
      <c r="B308" s="13" t="str">
        <f t="shared" si="594"/>
        <v>b</v>
      </c>
      <c r="C308" s="5" t="s">
        <v>2</v>
      </c>
      <c r="D308" s="7" t="s">
        <v>7</v>
      </c>
      <c r="E308" s="23"/>
      <c r="F308" s="23"/>
      <c r="G308" s="23">
        <v>0</v>
      </c>
      <c r="H308" s="23"/>
      <c r="I308" s="23"/>
      <c r="J308" s="23">
        <f t="shared" si="595"/>
        <v>0</v>
      </c>
      <c r="K308" s="23">
        <f t="shared" si="596"/>
        <v>0</v>
      </c>
      <c r="L308" s="24" t="e">
        <f t="shared" si="597"/>
        <v>#DIV/0!</v>
      </c>
      <c r="M308" s="28">
        <v>0</v>
      </c>
      <c r="N308" s="28">
        <v>0</v>
      </c>
      <c r="O308" s="23"/>
      <c r="P308" s="23">
        <f t="shared" si="653"/>
        <v>0</v>
      </c>
      <c r="Q308" s="23">
        <f t="shared" si="654"/>
        <v>0</v>
      </c>
      <c r="R308" s="26" t="e">
        <f t="shared" si="598"/>
        <v>#DIV/0!</v>
      </c>
      <c r="S308" s="28">
        <v>0</v>
      </c>
      <c r="T308" s="68"/>
      <c r="U308" s="12" t="s">
        <v>91</v>
      </c>
    </row>
    <row r="309" spans="1:21" ht="18.75" hidden="1" x14ac:dyDescent="0.25">
      <c r="A309" s="13" t="str">
        <f t="shared" si="593"/>
        <v>b</v>
      </c>
      <c r="B309" s="13" t="str">
        <f t="shared" si="594"/>
        <v>b</v>
      </c>
      <c r="C309" s="5" t="s">
        <v>2</v>
      </c>
      <c r="D309" s="7" t="s">
        <v>8</v>
      </c>
      <c r="E309" s="23"/>
      <c r="F309" s="23"/>
      <c r="G309" s="23">
        <v>0</v>
      </c>
      <c r="H309" s="23"/>
      <c r="I309" s="23"/>
      <c r="J309" s="23">
        <f t="shared" si="595"/>
        <v>0</v>
      </c>
      <c r="K309" s="23">
        <f t="shared" si="596"/>
        <v>0</v>
      </c>
      <c r="L309" s="24" t="e">
        <f t="shared" si="597"/>
        <v>#DIV/0!</v>
      </c>
      <c r="M309" s="28">
        <v>0</v>
      </c>
      <c r="N309" s="28">
        <v>0</v>
      </c>
      <c r="O309" s="23"/>
      <c r="P309" s="23">
        <f t="shared" si="653"/>
        <v>0</v>
      </c>
      <c r="Q309" s="23">
        <f t="shared" si="654"/>
        <v>0</v>
      </c>
      <c r="R309" s="26" t="e">
        <f t="shared" si="598"/>
        <v>#DIV/0!</v>
      </c>
      <c r="S309" s="28">
        <v>0</v>
      </c>
      <c r="T309" s="68"/>
      <c r="U309" s="12" t="s">
        <v>91</v>
      </c>
    </row>
    <row r="310" spans="1:21" ht="18.75" hidden="1" x14ac:dyDescent="0.25">
      <c r="A310" s="13" t="str">
        <f t="shared" si="593"/>
        <v>b</v>
      </c>
      <c r="B310" s="13" t="str">
        <f t="shared" si="594"/>
        <v>a</v>
      </c>
      <c r="C310" s="5" t="s">
        <v>2</v>
      </c>
      <c r="D310" s="7" t="s">
        <v>9</v>
      </c>
      <c r="E310" s="23"/>
      <c r="F310" s="23"/>
      <c r="G310" s="23">
        <v>334350</v>
      </c>
      <c r="H310" s="23">
        <v>209449</v>
      </c>
      <c r="I310" s="23">
        <v>124901</v>
      </c>
      <c r="J310" s="23">
        <f t="shared" si="595"/>
        <v>334350</v>
      </c>
      <c r="K310" s="49">
        <f t="shared" si="596"/>
        <v>0</v>
      </c>
      <c r="L310" s="50">
        <f t="shared" si="597"/>
        <v>1</v>
      </c>
      <c r="M310" s="28">
        <v>380000</v>
      </c>
      <c r="N310" s="28">
        <v>450000</v>
      </c>
      <c r="O310" s="23">
        <v>115650</v>
      </c>
      <c r="P310" s="23">
        <f t="shared" si="653"/>
        <v>450000</v>
      </c>
      <c r="Q310" s="49">
        <f t="shared" si="654"/>
        <v>0</v>
      </c>
      <c r="R310" s="53">
        <f t="shared" si="598"/>
        <v>1</v>
      </c>
      <c r="S310" s="28">
        <v>0</v>
      </c>
      <c r="T310" s="68"/>
      <c r="U310" s="12" t="s">
        <v>91</v>
      </c>
    </row>
    <row r="311" spans="1:21" ht="18.75" hidden="1" x14ac:dyDescent="0.25">
      <c r="A311" s="13" t="str">
        <f t="shared" si="593"/>
        <v>b</v>
      </c>
      <c r="B311" s="13" t="str">
        <f t="shared" si="594"/>
        <v>b</v>
      </c>
      <c r="C311" s="5" t="s">
        <v>2</v>
      </c>
      <c r="D311" s="7" t="s">
        <v>10</v>
      </c>
      <c r="E311" s="23"/>
      <c r="F311" s="23"/>
      <c r="G311" s="23"/>
      <c r="H311" s="23"/>
      <c r="I311" s="23"/>
      <c r="J311" s="23">
        <f t="shared" si="595"/>
        <v>0</v>
      </c>
      <c r="K311" s="23">
        <f t="shared" si="596"/>
        <v>0</v>
      </c>
      <c r="L311" s="24" t="e">
        <f t="shared" si="597"/>
        <v>#DIV/0!</v>
      </c>
      <c r="M311" s="28">
        <v>0</v>
      </c>
      <c r="N311" s="28">
        <v>0</v>
      </c>
      <c r="O311" s="23"/>
      <c r="P311" s="23">
        <f t="shared" si="653"/>
        <v>0</v>
      </c>
      <c r="Q311" s="23">
        <f t="shared" si="654"/>
        <v>0</v>
      </c>
      <c r="R311" s="26" t="e">
        <f t="shared" si="598"/>
        <v>#DIV/0!</v>
      </c>
      <c r="S311" s="28">
        <v>0</v>
      </c>
      <c r="T311" s="68"/>
      <c r="U311" s="12" t="s">
        <v>91</v>
      </c>
    </row>
    <row r="312" spans="1:21" ht="18.75" hidden="1" x14ac:dyDescent="0.25">
      <c r="A312" s="13" t="str">
        <f t="shared" si="593"/>
        <v>b</v>
      </c>
      <c r="B312" s="13" t="str">
        <f t="shared" si="594"/>
        <v>b</v>
      </c>
      <c r="C312" s="5" t="s">
        <v>2</v>
      </c>
      <c r="D312" s="4" t="s">
        <v>11</v>
      </c>
      <c r="E312" s="22"/>
      <c r="F312" s="22"/>
      <c r="G312" s="22">
        <v>0</v>
      </c>
      <c r="H312" s="22"/>
      <c r="I312" s="22"/>
      <c r="J312" s="23">
        <f t="shared" si="595"/>
        <v>0</v>
      </c>
      <c r="K312" s="23">
        <f t="shared" si="596"/>
        <v>0</v>
      </c>
      <c r="L312" s="24" t="e">
        <f t="shared" si="597"/>
        <v>#DIV/0!</v>
      </c>
      <c r="M312" s="22">
        <v>0</v>
      </c>
      <c r="N312" s="22">
        <v>0</v>
      </c>
      <c r="O312" s="22"/>
      <c r="P312" s="22">
        <f t="shared" si="653"/>
        <v>0</v>
      </c>
      <c r="Q312" s="22">
        <f t="shared" si="654"/>
        <v>0</v>
      </c>
      <c r="R312" s="25" t="e">
        <f t="shared" si="598"/>
        <v>#DIV/0!</v>
      </c>
      <c r="S312" s="22">
        <v>0</v>
      </c>
      <c r="T312" s="63"/>
      <c r="U312" s="12" t="s">
        <v>91</v>
      </c>
    </row>
    <row r="313" spans="1:21" ht="18.75" hidden="1" x14ac:dyDescent="0.25">
      <c r="A313" s="13" t="str">
        <f t="shared" si="593"/>
        <v>b</v>
      </c>
      <c r="B313" s="13" t="str">
        <f t="shared" si="594"/>
        <v>b</v>
      </c>
      <c r="C313" s="5" t="s">
        <v>2</v>
      </c>
      <c r="D313" s="4" t="s">
        <v>12</v>
      </c>
      <c r="E313" s="22"/>
      <c r="F313" s="22"/>
      <c r="G313" s="22">
        <v>0</v>
      </c>
      <c r="H313" s="22"/>
      <c r="I313" s="22"/>
      <c r="J313" s="23">
        <f t="shared" si="595"/>
        <v>0</v>
      </c>
      <c r="K313" s="23">
        <f t="shared" si="596"/>
        <v>0</v>
      </c>
      <c r="L313" s="24" t="e">
        <f t="shared" si="597"/>
        <v>#DIV/0!</v>
      </c>
      <c r="M313" s="22">
        <v>0</v>
      </c>
      <c r="N313" s="22">
        <v>0</v>
      </c>
      <c r="O313" s="22"/>
      <c r="P313" s="22">
        <f t="shared" si="653"/>
        <v>0</v>
      </c>
      <c r="Q313" s="22">
        <f t="shared" si="654"/>
        <v>0</v>
      </c>
      <c r="R313" s="25" t="e">
        <f t="shared" si="598"/>
        <v>#DIV/0!</v>
      </c>
      <c r="S313" s="22">
        <v>0</v>
      </c>
      <c r="T313" s="63"/>
      <c r="U313" s="12" t="s">
        <v>91</v>
      </c>
    </row>
    <row r="314" spans="1:21" ht="18.75" hidden="1" x14ac:dyDescent="0.25">
      <c r="A314" s="13" t="str">
        <f t="shared" si="593"/>
        <v>b</v>
      </c>
      <c r="B314" s="13" t="str">
        <f t="shared" si="594"/>
        <v>b</v>
      </c>
      <c r="C314" s="5" t="s">
        <v>2</v>
      </c>
      <c r="D314" s="4" t="s">
        <v>13</v>
      </c>
      <c r="E314" s="22"/>
      <c r="F314" s="22"/>
      <c r="G314" s="22">
        <v>0</v>
      </c>
      <c r="H314" s="22"/>
      <c r="I314" s="22"/>
      <c r="J314" s="23">
        <f t="shared" si="595"/>
        <v>0</v>
      </c>
      <c r="K314" s="23">
        <f t="shared" si="596"/>
        <v>0</v>
      </c>
      <c r="L314" s="24" t="e">
        <f t="shared" si="597"/>
        <v>#DIV/0!</v>
      </c>
      <c r="M314" s="22">
        <v>0</v>
      </c>
      <c r="N314" s="22">
        <v>0</v>
      </c>
      <c r="O314" s="22"/>
      <c r="P314" s="22">
        <f t="shared" si="653"/>
        <v>0</v>
      </c>
      <c r="Q314" s="22">
        <f t="shared" si="654"/>
        <v>0</v>
      </c>
      <c r="R314" s="25" t="e">
        <f t="shared" si="598"/>
        <v>#DIV/0!</v>
      </c>
      <c r="S314" s="22">
        <v>0</v>
      </c>
      <c r="T314" s="63"/>
      <c r="U314" s="12" t="s">
        <v>91</v>
      </c>
    </row>
    <row r="315" spans="1:21" ht="36" hidden="1" customHeight="1" x14ac:dyDescent="0.25">
      <c r="A315" s="13" t="str">
        <f t="shared" si="593"/>
        <v>b</v>
      </c>
      <c r="B315" s="13" t="str">
        <f t="shared" si="594"/>
        <v>a</v>
      </c>
      <c r="C315" s="16" t="s">
        <v>127</v>
      </c>
      <c r="D315" s="17" t="s">
        <v>34</v>
      </c>
      <c r="E315" s="23"/>
      <c r="F315" s="23"/>
      <c r="G315" s="23">
        <f t="shared" ref="G315" si="655">G316+G324+G325+G326</f>
        <v>6891700</v>
      </c>
      <c r="H315" s="23">
        <f t="shared" ref="H315:I315" si="656">H316+H324+H325+H326</f>
        <v>4494602</v>
      </c>
      <c r="I315" s="23">
        <f t="shared" si="656"/>
        <v>2397098</v>
      </c>
      <c r="J315" s="23">
        <f t="shared" si="595"/>
        <v>6891700</v>
      </c>
      <c r="K315" s="49">
        <f t="shared" si="596"/>
        <v>0</v>
      </c>
      <c r="L315" s="50">
        <f t="shared" si="597"/>
        <v>1</v>
      </c>
      <c r="M315" s="27">
        <f t="shared" ref="M315:N315" si="657">M316+M324+M325+M326</f>
        <v>9200000</v>
      </c>
      <c r="N315" s="27">
        <f t="shared" si="657"/>
        <v>9585000</v>
      </c>
      <c r="O315" s="23">
        <f t="shared" ref="O315" si="658">O316+O324+O325+O326</f>
        <v>2693300</v>
      </c>
      <c r="P315" s="23">
        <f t="shared" ref="P315" si="659">P316+P324+P325+P326</f>
        <v>9585000</v>
      </c>
      <c r="Q315" s="49">
        <f t="shared" ref="Q315" si="660">Q316+Q324+Q325+Q326</f>
        <v>0</v>
      </c>
      <c r="R315" s="53">
        <f t="shared" si="598"/>
        <v>1</v>
      </c>
      <c r="S315" s="27">
        <f t="shared" ref="S315" si="661">S316+S324+S325+S326</f>
        <v>0</v>
      </c>
      <c r="T315" s="70"/>
      <c r="U315" s="12" t="s">
        <v>91</v>
      </c>
    </row>
    <row r="316" spans="1:21" ht="18.75" hidden="1" x14ac:dyDescent="0.25">
      <c r="A316" s="13" t="str">
        <f t="shared" si="593"/>
        <v>b</v>
      </c>
      <c r="B316" s="13" t="str">
        <f t="shared" si="594"/>
        <v>a</v>
      </c>
      <c r="C316" s="3" t="s">
        <v>2</v>
      </c>
      <c r="D316" s="4" t="s">
        <v>3</v>
      </c>
      <c r="E316" s="22"/>
      <c r="F316" s="22"/>
      <c r="G316" s="22">
        <f t="shared" ref="G316" si="662">G317+G318+G319+G320+G321+G322+G323</f>
        <v>6891700</v>
      </c>
      <c r="H316" s="22">
        <f t="shared" ref="H316:I316" si="663">H317+H318+H319+H320+H321+H322+H323</f>
        <v>4494602</v>
      </c>
      <c r="I316" s="22">
        <f t="shared" si="663"/>
        <v>2397098</v>
      </c>
      <c r="J316" s="23">
        <f t="shared" si="595"/>
        <v>6891700</v>
      </c>
      <c r="K316" s="49">
        <f t="shared" si="596"/>
        <v>0</v>
      </c>
      <c r="L316" s="50">
        <f t="shared" si="597"/>
        <v>1</v>
      </c>
      <c r="M316" s="22">
        <f t="shared" ref="M316:N316" si="664">M317+M318+M319+M320+M321+M322+M323</f>
        <v>9200000</v>
      </c>
      <c r="N316" s="22">
        <f t="shared" si="664"/>
        <v>9585000</v>
      </c>
      <c r="O316" s="22">
        <f t="shared" ref="O316:Q316" si="665">O317+O318+O319+O320+O321+O322+O323</f>
        <v>2693300</v>
      </c>
      <c r="P316" s="22">
        <f t="shared" si="665"/>
        <v>9585000</v>
      </c>
      <c r="Q316" s="51">
        <f t="shared" si="665"/>
        <v>0</v>
      </c>
      <c r="R316" s="52">
        <f t="shared" si="598"/>
        <v>1</v>
      </c>
      <c r="S316" s="22">
        <f t="shared" ref="S316" si="666">S317+S318+S319+S320+S321+S322+S323</f>
        <v>0</v>
      </c>
      <c r="T316" s="63"/>
      <c r="U316" s="12" t="s">
        <v>91</v>
      </c>
    </row>
    <row r="317" spans="1:21" ht="18.75" hidden="1" x14ac:dyDescent="0.25">
      <c r="A317" s="13" t="str">
        <f t="shared" si="593"/>
        <v>b</v>
      </c>
      <c r="B317" s="13" t="str">
        <f t="shared" si="594"/>
        <v>b</v>
      </c>
      <c r="C317" s="5" t="s">
        <v>2</v>
      </c>
      <c r="D317" s="6" t="s">
        <v>4</v>
      </c>
      <c r="E317" s="23"/>
      <c r="F317" s="23"/>
      <c r="G317" s="23">
        <v>0</v>
      </c>
      <c r="H317" s="23"/>
      <c r="I317" s="23"/>
      <c r="J317" s="23">
        <f t="shared" si="595"/>
        <v>0</v>
      </c>
      <c r="K317" s="23">
        <f t="shared" si="596"/>
        <v>0</v>
      </c>
      <c r="L317" s="24" t="e">
        <f t="shared" si="597"/>
        <v>#DIV/0!</v>
      </c>
      <c r="M317" s="28">
        <v>0</v>
      </c>
      <c r="N317" s="28">
        <v>0</v>
      </c>
      <c r="O317" s="23"/>
      <c r="P317" s="23">
        <f t="shared" ref="P317:P326" si="667">J317+O317</f>
        <v>0</v>
      </c>
      <c r="Q317" s="23">
        <f t="shared" ref="Q317:Q326" si="668">N317-P317</f>
        <v>0</v>
      </c>
      <c r="R317" s="26" t="e">
        <f t="shared" si="598"/>
        <v>#DIV/0!</v>
      </c>
      <c r="S317" s="28">
        <v>0</v>
      </c>
      <c r="T317" s="68"/>
      <c r="U317" s="12" t="s">
        <v>91</v>
      </c>
    </row>
    <row r="318" spans="1:21" ht="18.75" hidden="1" x14ac:dyDescent="0.25">
      <c r="A318" s="13" t="str">
        <f t="shared" si="593"/>
        <v>b</v>
      </c>
      <c r="B318" s="13" t="str">
        <f t="shared" si="594"/>
        <v>b</v>
      </c>
      <c r="C318" s="5" t="s">
        <v>2</v>
      </c>
      <c r="D318" s="6" t="s">
        <v>5</v>
      </c>
      <c r="E318" s="23"/>
      <c r="F318" s="23"/>
      <c r="G318" s="23">
        <v>0</v>
      </c>
      <c r="H318" s="23"/>
      <c r="I318" s="23"/>
      <c r="J318" s="23">
        <f t="shared" si="595"/>
        <v>0</v>
      </c>
      <c r="K318" s="23">
        <f t="shared" si="596"/>
        <v>0</v>
      </c>
      <c r="L318" s="24" t="e">
        <f t="shared" si="597"/>
        <v>#DIV/0!</v>
      </c>
      <c r="M318" s="28">
        <v>0</v>
      </c>
      <c r="N318" s="28">
        <v>0</v>
      </c>
      <c r="O318" s="23"/>
      <c r="P318" s="23">
        <f t="shared" si="667"/>
        <v>0</v>
      </c>
      <c r="Q318" s="23">
        <f t="shared" si="668"/>
        <v>0</v>
      </c>
      <c r="R318" s="26" t="e">
        <f t="shared" si="598"/>
        <v>#DIV/0!</v>
      </c>
      <c r="S318" s="28">
        <v>0</v>
      </c>
      <c r="T318" s="68"/>
      <c r="U318" s="12" t="s">
        <v>91</v>
      </c>
    </row>
    <row r="319" spans="1:21" ht="18.75" hidden="1" x14ac:dyDescent="0.25">
      <c r="A319" s="13" t="str">
        <f t="shared" si="593"/>
        <v>b</v>
      </c>
      <c r="B319" s="13" t="str">
        <f t="shared" si="594"/>
        <v>b</v>
      </c>
      <c r="C319" s="5" t="s">
        <v>2</v>
      </c>
      <c r="D319" s="6" t="s">
        <v>6</v>
      </c>
      <c r="E319" s="23"/>
      <c r="F319" s="23"/>
      <c r="G319" s="23">
        <v>0</v>
      </c>
      <c r="H319" s="23"/>
      <c r="I319" s="23"/>
      <c r="J319" s="23">
        <f t="shared" si="595"/>
        <v>0</v>
      </c>
      <c r="K319" s="23">
        <f t="shared" si="596"/>
        <v>0</v>
      </c>
      <c r="L319" s="24" t="e">
        <f t="shared" si="597"/>
        <v>#DIV/0!</v>
      </c>
      <c r="M319" s="28">
        <v>0</v>
      </c>
      <c r="N319" s="28">
        <v>0</v>
      </c>
      <c r="O319" s="23"/>
      <c r="P319" s="23">
        <f t="shared" si="667"/>
        <v>0</v>
      </c>
      <c r="Q319" s="23">
        <f t="shared" si="668"/>
        <v>0</v>
      </c>
      <c r="R319" s="26" t="e">
        <f t="shared" si="598"/>
        <v>#DIV/0!</v>
      </c>
      <c r="S319" s="28">
        <v>0</v>
      </c>
      <c r="T319" s="68"/>
      <c r="U319" s="12" t="s">
        <v>91</v>
      </c>
    </row>
    <row r="320" spans="1:21" ht="18.75" hidden="1" x14ac:dyDescent="0.25">
      <c r="A320" s="13" t="str">
        <f t="shared" si="593"/>
        <v>b</v>
      </c>
      <c r="B320" s="13" t="str">
        <f t="shared" si="594"/>
        <v>b</v>
      </c>
      <c r="C320" s="5" t="s">
        <v>2</v>
      </c>
      <c r="D320" s="7" t="s">
        <v>7</v>
      </c>
      <c r="E320" s="23"/>
      <c r="F320" s="23"/>
      <c r="G320" s="23">
        <v>0</v>
      </c>
      <c r="H320" s="23"/>
      <c r="I320" s="23"/>
      <c r="J320" s="23">
        <f t="shared" si="595"/>
        <v>0</v>
      </c>
      <c r="K320" s="23">
        <f t="shared" si="596"/>
        <v>0</v>
      </c>
      <c r="L320" s="24" t="e">
        <f t="shared" si="597"/>
        <v>#DIV/0!</v>
      </c>
      <c r="M320" s="28">
        <v>0</v>
      </c>
      <c r="N320" s="28">
        <v>0</v>
      </c>
      <c r="O320" s="23"/>
      <c r="P320" s="23">
        <f t="shared" si="667"/>
        <v>0</v>
      </c>
      <c r="Q320" s="23">
        <f t="shared" si="668"/>
        <v>0</v>
      </c>
      <c r="R320" s="26" t="e">
        <f t="shared" si="598"/>
        <v>#DIV/0!</v>
      </c>
      <c r="S320" s="28">
        <v>0</v>
      </c>
      <c r="T320" s="68"/>
      <c r="U320" s="12" t="s">
        <v>91</v>
      </c>
    </row>
    <row r="321" spans="1:21" ht="18.75" hidden="1" x14ac:dyDescent="0.25">
      <c r="A321" s="13" t="str">
        <f t="shared" si="593"/>
        <v>b</v>
      </c>
      <c r="B321" s="13" t="str">
        <f t="shared" si="594"/>
        <v>b</v>
      </c>
      <c r="C321" s="5" t="s">
        <v>2</v>
      </c>
      <c r="D321" s="7" t="s">
        <v>8</v>
      </c>
      <c r="E321" s="23"/>
      <c r="F321" s="23"/>
      <c r="G321" s="23">
        <v>0</v>
      </c>
      <c r="H321" s="23"/>
      <c r="I321" s="23"/>
      <c r="J321" s="23">
        <f t="shared" si="595"/>
        <v>0</v>
      </c>
      <c r="K321" s="23">
        <f t="shared" si="596"/>
        <v>0</v>
      </c>
      <c r="L321" s="24" t="e">
        <f t="shared" si="597"/>
        <v>#DIV/0!</v>
      </c>
      <c r="M321" s="28">
        <v>0</v>
      </c>
      <c r="N321" s="28">
        <v>0</v>
      </c>
      <c r="O321" s="23"/>
      <c r="P321" s="23">
        <f t="shared" si="667"/>
        <v>0</v>
      </c>
      <c r="Q321" s="23">
        <f t="shared" si="668"/>
        <v>0</v>
      </c>
      <c r="R321" s="26" t="e">
        <f t="shared" si="598"/>
        <v>#DIV/0!</v>
      </c>
      <c r="S321" s="28">
        <v>0</v>
      </c>
      <c r="T321" s="68"/>
      <c r="U321" s="12" t="s">
        <v>91</v>
      </c>
    </row>
    <row r="322" spans="1:21" ht="18.75" hidden="1" x14ac:dyDescent="0.25">
      <c r="A322" s="13" t="str">
        <f t="shared" si="593"/>
        <v>b</v>
      </c>
      <c r="B322" s="13" t="str">
        <f t="shared" si="594"/>
        <v>a</v>
      </c>
      <c r="C322" s="5" t="s">
        <v>2</v>
      </c>
      <c r="D322" s="7" t="s">
        <v>9</v>
      </c>
      <c r="E322" s="23"/>
      <c r="F322" s="23"/>
      <c r="G322" s="23">
        <v>6891700</v>
      </c>
      <c r="H322" s="23">
        <v>4494602</v>
      </c>
      <c r="I322" s="23">
        <v>2397098</v>
      </c>
      <c r="J322" s="23">
        <f t="shared" si="595"/>
        <v>6891700</v>
      </c>
      <c r="K322" s="49">
        <f t="shared" si="596"/>
        <v>0</v>
      </c>
      <c r="L322" s="50">
        <f t="shared" si="597"/>
        <v>1</v>
      </c>
      <c r="M322" s="28">
        <v>9200000</v>
      </c>
      <c r="N322" s="28">
        <v>9585000</v>
      </c>
      <c r="O322" s="23">
        <v>2693300</v>
      </c>
      <c r="P322" s="23">
        <f t="shared" si="667"/>
        <v>9585000</v>
      </c>
      <c r="Q322" s="49">
        <f t="shared" si="668"/>
        <v>0</v>
      </c>
      <c r="R322" s="53">
        <f t="shared" si="598"/>
        <v>1</v>
      </c>
      <c r="S322" s="28">
        <v>0</v>
      </c>
      <c r="T322" s="68"/>
      <c r="U322" s="12" t="s">
        <v>91</v>
      </c>
    </row>
    <row r="323" spans="1:21" ht="18.75" hidden="1" x14ac:dyDescent="0.25">
      <c r="A323" s="13" t="str">
        <f t="shared" si="593"/>
        <v>b</v>
      </c>
      <c r="B323" s="13" t="str">
        <f t="shared" si="594"/>
        <v>b</v>
      </c>
      <c r="C323" s="5" t="s">
        <v>2</v>
      </c>
      <c r="D323" s="7" t="s">
        <v>10</v>
      </c>
      <c r="E323" s="23"/>
      <c r="F323" s="23"/>
      <c r="G323" s="23">
        <v>0</v>
      </c>
      <c r="H323" s="23"/>
      <c r="I323" s="23"/>
      <c r="J323" s="23">
        <f t="shared" si="595"/>
        <v>0</v>
      </c>
      <c r="K323" s="23">
        <f t="shared" si="596"/>
        <v>0</v>
      </c>
      <c r="L323" s="24" t="e">
        <f t="shared" si="597"/>
        <v>#DIV/0!</v>
      </c>
      <c r="M323" s="28">
        <v>0</v>
      </c>
      <c r="N323" s="28">
        <v>0</v>
      </c>
      <c r="O323" s="23"/>
      <c r="P323" s="23">
        <f t="shared" si="667"/>
        <v>0</v>
      </c>
      <c r="Q323" s="23">
        <f t="shared" si="668"/>
        <v>0</v>
      </c>
      <c r="R323" s="26" t="e">
        <f t="shared" si="598"/>
        <v>#DIV/0!</v>
      </c>
      <c r="S323" s="28">
        <v>0</v>
      </c>
      <c r="T323" s="68"/>
      <c r="U323" s="12" t="s">
        <v>91</v>
      </c>
    </row>
    <row r="324" spans="1:21" ht="18.75" hidden="1" x14ac:dyDescent="0.25">
      <c r="A324" s="13" t="str">
        <f t="shared" ref="A324:A387" si="669">IF((S324)&gt;0,"a","b")</f>
        <v>b</v>
      </c>
      <c r="B324" s="13" t="str">
        <f t="shared" ref="B324:B387" si="670">IF((G324+H324+E324+J324+M324+N324+O324+P324)&gt;0,"a","b")</f>
        <v>b</v>
      </c>
      <c r="C324" s="5" t="s">
        <v>2</v>
      </c>
      <c r="D324" s="4" t="s">
        <v>11</v>
      </c>
      <c r="E324" s="22"/>
      <c r="F324" s="22"/>
      <c r="G324" s="22">
        <v>0</v>
      </c>
      <c r="H324" s="22"/>
      <c r="I324" s="22"/>
      <c r="J324" s="23">
        <f t="shared" ref="J324:J387" si="671">H324+I324</f>
        <v>0</v>
      </c>
      <c r="K324" s="23">
        <f t="shared" ref="K324:K387" si="672">G324-J324</f>
        <v>0</v>
      </c>
      <c r="L324" s="24" t="e">
        <f t="shared" ref="L324:L387" si="673">J324/G324</f>
        <v>#DIV/0!</v>
      </c>
      <c r="M324" s="22">
        <v>0</v>
      </c>
      <c r="N324" s="22">
        <v>0</v>
      </c>
      <c r="O324" s="22"/>
      <c r="P324" s="22">
        <f t="shared" si="667"/>
        <v>0</v>
      </c>
      <c r="Q324" s="22">
        <f t="shared" si="668"/>
        <v>0</v>
      </c>
      <c r="R324" s="25" t="e">
        <f t="shared" ref="R324:R387" si="674">P324/N324</f>
        <v>#DIV/0!</v>
      </c>
      <c r="S324" s="22">
        <v>0</v>
      </c>
      <c r="T324" s="63"/>
      <c r="U324" s="12" t="s">
        <v>91</v>
      </c>
    </row>
    <row r="325" spans="1:21" ht="18.75" hidden="1" x14ac:dyDescent="0.25">
      <c r="A325" s="13" t="str">
        <f t="shared" si="669"/>
        <v>b</v>
      </c>
      <c r="B325" s="13" t="str">
        <f t="shared" si="670"/>
        <v>b</v>
      </c>
      <c r="C325" s="5" t="s">
        <v>2</v>
      </c>
      <c r="D325" s="4" t="s">
        <v>12</v>
      </c>
      <c r="E325" s="22"/>
      <c r="F325" s="22"/>
      <c r="G325" s="22">
        <v>0</v>
      </c>
      <c r="H325" s="22"/>
      <c r="I325" s="22"/>
      <c r="J325" s="23">
        <f t="shared" si="671"/>
        <v>0</v>
      </c>
      <c r="K325" s="23">
        <f t="shared" si="672"/>
        <v>0</v>
      </c>
      <c r="L325" s="24" t="e">
        <f t="shared" si="673"/>
        <v>#DIV/0!</v>
      </c>
      <c r="M325" s="22">
        <v>0</v>
      </c>
      <c r="N325" s="22">
        <v>0</v>
      </c>
      <c r="O325" s="22"/>
      <c r="P325" s="22">
        <f t="shared" si="667"/>
        <v>0</v>
      </c>
      <c r="Q325" s="22">
        <f t="shared" si="668"/>
        <v>0</v>
      </c>
      <c r="R325" s="25" t="e">
        <f t="shared" si="674"/>
        <v>#DIV/0!</v>
      </c>
      <c r="S325" s="22">
        <v>0</v>
      </c>
      <c r="T325" s="63"/>
      <c r="U325" s="12" t="s">
        <v>91</v>
      </c>
    </row>
    <row r="326" spans="1:21" ht="18.75" hidden="1" x14ac:dyDescent="0.25">
      <c r="A326" s="13" t="str">
        <f t="shared" si="669"/>
        <v>b</v>
      </c>
      <c r="B326" s="13" t="str">
        <f t="shared" si="670"/>
        <v>b</v>
      </c>
      <c r="C326" s="5" t="s">
        <v>2</v>
      </c>
      <c r="D326" s="4" t="s">
        <v>13</v>
      </c>
      <c r="E326" s="22"/>
      <c r="F326" s="22"/>
      <c r="G326" s="22">
        <v>0</v>
      </c>
      <c r="H326" s="22"/>
      <c r="I326" s="22"/>
      <c r="J326" s="23">
        <f t="shared" si="671"/>
        <v>0</v>
      </c>
      <c r="K326" s="23">
        <f t="shared" si="672"/>
        <v>0</v>
      </c>
      <c r="L326" s="24" t="e">
        <f t="shared" si="673"/>
        <v>#DIV/0!</v>
      </c>
      <c r="M326" s="22">
        <v>0</v>
      </c>
      <c r="N326" s="22">
        <v>0</v>
      </c>
      <c r="O326" s="22"/>
      <c r="P326" s="22">
        <f t="shared" si="667"/>
        <v>0</v>
      </c>
      <c r="Q326" s="22">
        <f t="shared" si="668"/>
        <v>0</v>
      </c>
      <c r="R326" s="25" t="e">
        <f t="shared" si="674"/>
        <v>#DIV/0!</v>
      </c>
      <c r="S326" s="22">
        <v>0</v>
      </c>
      <c r="T326" s="63"/>
      <c r="U326" s="12" t="s">
        <v>91</v>
      </c>
    </row>
    <row r="327" spans="1:21" ht="36" hidden="1" x14ac:dyDescent="0.25">
      <c r="A327" s="13" t="str">
        <f t="shared" si="669"/>
        <v>b</v>
      </c>
      <c r="B327" s="13" t="str">
        <f t="shared" si="670"/>
        <v>a</v>
      </c>
      <c r="C327" s="16" t="s">
        <v>128</v>
      </c>
      <c r="D327" s="17" t="s">
        <v>35</v>
      </c>
      <c r="E327" s="23"/>
      <c r="F327" s="23"/>
      <c r="G327" s="23">
        <f t="shared" ref="G327" si="675">G328+G336+G337+G338</f>
        <v>2008000</v>
      </c>
      <c r="H327" s="23">
        <f t="shared" ref="H327:I327" si="676">H328+H336+H337+H338</f>
        <v>1279788</v>
      </c>
      <c r="I327" s="23">
        <f t="shared" si="676"/>
        <v>728212</v>
      </c>
      <c r="J327" s="23">
        <f t="shared" si="671"/>
        <v>2008000</v>
      </c>
      <c r="K327" s="49">
        <f t="shared" si="672"/>
        <v>0</v>
      </c>
      <c r="L327" s="50">
        <f t="shared" si="673"/>
        <v>1</v>
      </c>
      <c r="M327" s="27">
        <f t="shared" ref="M327:N327" si="677">M328+M336+M337+M338</f>
        <v>2700000</v>
      </c>
      <c r="N327" s="27">
        <f t="shared" si="677"/>
        <v>2691200</v>
      </c>
      <c r="O327" s="23">
        <f t="shared" ref="O327" si="678">O328+O336+O337+O338</f>
        <v>683200</v>
      </c>
      <c r="P327" s="23">
        <f t="shared" ref="P327" si="679">P328+P336+P337+P338</f>
        <v>2691200</v>
      </c>
      <c r="Q327" s="49">
        <f t="shared" ref="Q327" si="680">Q328+Q336+Q337+Q338</f>
        <v>0</v>
      </c>
      <c r="R327" s="53">
        <f t="shared" si="674"/>
        <v>1</v>
      </c>
      <c r="S327" s="27">
        <f t="shared" ref="S327" si="681">S328+S336+S337+S338</f>
        <v>0</v>
      </c>
      <c r="T327" s="70"/>
      <c r="U327" s="12" t="s">
        <v>91</v>
      </c>
    </row>
    <row r="328" spans="1:21" ht="18.75" hidden="1" x14ac:dyDescent="0.25">
      <c r="A328" s="13" t="str">
        <f t="shared" si="669"/>
        <v>b</v>
      </c>
      <c r="B328" s="13" t="str">
        <f t="shared" si="670"/>
        <v>a</v>
      </c>
      <c r="C328" s="3" t="s">
        <v>2</v>
      </c>
      <c r="D328" s="4" t="s">
        <v>3</v>
      </c>
      <c r="E328" s="22"/>
      <c r="F328" s="22"/>
      <c r="G328" s="22">
        <f t="shared" ref="G328" si="682">G329+G330+G331+G332+G333+G334+G335</f>
        <v>2008000</v>
      </c>
      <c r="H328" s="22">
        <f t="shared" ref="H328:I328" si="683">H329+H330+H331+H332+H333+H334+H335</f>
        <v>1279788</v>
      </c>
      <c r="I328" s="22">
        <f t="shared" si="683"/>
        <v>728212</v>
      </c>
      <c r="J328" s="23">
        <f t="shared" si="671"/>
        <v>2008000</v>
      </c>
      <c r="K328" s="49">
        <f t="shared" si="672"/>
        <v>0</v>
      </c>
      <c r="L328" s="50">
        <f t="shared" si="673"/>
        <v>1</v>
      </c>
      <c r="M328" s="22">
        <f t="shared" ref="M328:N328" si="684">M329+M330+M331+M332+M333+M334+M335</f>
        <v>2700000</v>
      </c>
      <c r="N328" s="22">
        <f t="shared" si="684"/>
        <v>2691200</v>
      </c>
      <c r="O328" s="22">
        <f t="shared" ref="O328:Q328" si="685">O329+O330+O331+O332+O333+O334+O335</f>
        <v>683200</v>
      </c>
      <c r="P328" s="22">
        <f t="shared" si="685"/>
        <v>2691200</v>
      </c>
      <c r="Q328" s="51">
        <f t="shared" si="685"/>
        <v>0</v>
      </c>
      <c r="R328" s="52">
        <f t="shared" si="674"/>
        <v>1</v>
      </c>
      <c r="S328" s="22">
        <f t="shared" ref="S328" si="686">S329+S330+S331+S332+S333+S334+S335</f>
        <v>0</v>
      </c>
      <c r="T328" s="63"/>
      <c r="U328" s="12" t="s">
        <v>91</v>
      </c>
    </row>
    <row r="329" spans="1:21" ht="18.75" hidden="1" x14ac:dyDescent="0.25">
      <c r="A329" s="13" t="str">
        <f t="shared" si="669"/>
        <v>b</v>
      </c>
      <c r="B329" s="13" t="str">
        <f t="shared" si="670"/>
        <v>b</v>
      </c>
      <c r="C329" s="5" t="s">
        <v>2</v>
      </c>
      <c r="D329" s="6" t="s">
        <v>4</v>
      </c>
      <c r="E329" s="23"/>
      <c r="F329" s="23"/>
      <c r="G329" s="23">
        <v>0</v>
      </c>
      <c r="H329" s="23"/>
      <c r="I329" s="23"/>
      <c r="J329" s="23">
        <f t="shared" si="671"/>
        <v>0</v>
      </c>
      <c r="K329" s="23">
        <f t="shared" si="672"/>
        <v>0</v>
      </c>
      <c r="L329" s="24" t="e">
        <f t="shared" si="673"/>
        <v>#DIV/0!</v>
      </c>
      <c r="M329" s="28">
        <v>0</v>
      </c>
      <c r="N329" s="28">
        <v>0</v>
      </c>
      <c r="O329" s="23"/>
      <c r="P329" s="23">
        <f t="shared" ref="P329:P338" si="687">J329+O329</f>
        <v>0</v>
      </c>
      <c r="Q329" s="23">
        <f t="shared" ref="Q329:Q338" si="688">N329-P329</f>
        <v>0</v>
      </c>
      <c r="R329" s="26" t="e">
        <f t="shared" si="674"/>
        <v>#DIV/0!</v>
      </c>
      <c r="S329" s="28">
        <v>0</v>
      </c>
      <c r="T329" s="68"/>
      <c r="U329" s="12" t="s">
        <v>91</v>
      </c>
    </row>
    <row r="330" spans="1:21" ht="18.75" hidden="1" x14ac:dyDescent="0.25">
      <c r="A330" s="13" t="str">
        <f t="shared" si="669"/>
        <v>b</v>
      </c>
      <c r="B330" s="13" t="str">
        <f t="shared" si="670"/>
        <v>b</v>
      </c>
      <c r="C330" s="5" t="s">
        <v>2</v>
      </c>
      <c r="D330" s="6" t="s">
        <v>5</v>
      </c>
      <c r="E330" s="23"/>
      <c r="F330" s="23"/>
      <c r="G330" s="23">
        <v>0</v>
      </c>
      <c r="H330" s="23"/>
      <c r="I330" s="23"/>
      <c r="J330" s="23">
        <f t="shared" si="671"/>
        <v>0</v>
      </c>
      <c r="K330" s="23">
        <f t="shared" si="672"/>
        <v>0</v>
      </c>
      <c r="L330" s="24" t="e">
        <f t="shared" si="673"/>
        <v>#DIV/0!</v>
      </c>
      <c r="M330" s="28">
        <v>0</v>
      </c>
      <c r="N330" s="28">
        <v>0</v>
      </c>
      <c r="O330" s="23"/>
      <c r="P330" s="23">
        <f t="shared" si="687"/>
        <v>0</v>
      </c>
      <c r="Q330" s="23">
        <f t="shared" si="688"/>
        <v>0</v>
      </c>
      <c r="R330" s="26" t="e">
        <f t="shared" si="674"/>
        <v>#DIV/0!</v>
      </c>
      <c r="S330" s="28">
        <v>0</v>
      </c>
      <c r="T330" s="68"/>
      <c r="U330" s="12" t="s">
        <v>91</v>
      </c>
    </row>
    <row r="331" spans="1:21" ht="18.75" hidden="1" x14ac:dyDescent="0.25">
      <c r="A331" s="13" t="str">
        <f t="shared" si="669"/>
        <v>b</v>
      </c>
      <c r="B331" s="13" t="str">
        <f t="shared" si="670"/>
        <v>b</v>
      </c>
      <c r="C331" s="5" t="s">
        <v>2</v>
      </c>
      <c r="D331" s="6" t="s">
        <v>6</v>
      </c>
      <c r="E331" s="23"/>
      <c r="F331" s="23"/>
      <c r="G331" s="23">
        <v>0</v>
      </c>
      <c r="H331" s="23"/>
      <c r="I331" s="23"/>
      <c r="J331" s="23">
        <f t="shared" si="671"/>
        <v>0</v>
      </c>
      <c r="K331" s="23">
        <f t="shared" si="672"/>
        <v>0</v>
      </c>
      <c r="L331" s="24" t="e">
        <f t="shared" si="673"/>
        <v>#DIV/0!</v>
      </c>
      <c r="M331" s="28">
        <v>0</v>
      </c>
      <c r="N331" s="28">
        <v>0</v>
      </c>
      <c r="O331" s="23"/>
      <c r="P331" s="23">
        <f t="shared" si="687"/>
        <v>0</v>
      </c>
      <c r="Q331" s="23">
        <f t="shared" si="688"/>
        <v>0</v>
      </c>
      <c r="R331" s="26" t="e">
        <f t="shared" si="674"/>
        <v>#DIV/0!</v>
      </c>
      <c r="S331" s="28">
        <v>0</v>
      </c>
      <c r="T331" s="68"/>
      <c r="U331" s="12" t="s">
        <v>91</v>
      </c>
    </row>
    <row r="332" spans="1:21" ht="18.75" hidden="1" x14ac:dyDescent="0.25">
      <c r="A332" s="13" t="str">
        <f t="shared" si="669"/>
        <v>b</v>
      </c>
      <c r="B332" s="13" t="str">
        <f t="shared" si="670"/>
        <v>b</v>
      </c>
      <c r="C332" s="5" t="s">
        <v>2</v>
      </c>
      <c r="D332" s="7" t="s">
        <v>7</v>
      </c>
      <c r="E332" s="23"/>
      <c r="F332" s="23"/>
      <c r="G332" s="23">
        <v>0</v>
      </c>
      <c r="H332" s="23"/>
      <c r="I332" s="23"/>
      <c r="J332" s="23">
        <f t="shared" si="671"/>
        <v>0</v>
      </c>
      <c r="K332" s="23">
        <f t="shared" si="672"/>
        <v>0</v>
      </c>
      <c r="L332" s="24" t="e">
        <f t="shared" si="673"/>
        <v>#DIV/0!</v>
      </c>
      <c r="M332" s="28">
        <v>0</v>
      </c>
      <c r="N332" s="28">
        <v>0</v>
      </c>
      <c r="O332" s="23"/>
      <c r="P332" s="23">
        <f t="shared" si="687"/>
        <v>0</v>
      </c>
      <c r="Q332" s="23">
        <f t="shared" si="688"/>
        <v>0</v>
      </c>
      <c r="R332" s="26" t="e">
        <f t="shared" si="674"/>
        <v>#DIV/0!</v>
      </c>
      <c r="S332" s="28">
        <v>0</v>
      </c>
      <c r="T332" s="68"/>
      <c r="U332" s="12" t="s">
        <v>91</v>
      </c>
    </row>
    <row r="333" spans="1:21" ht="18.75" hidden="1" x14ac:dyDescent="0.25">
      <c r="A333" s="13" t="str">
        <f t="shared" si="669"/>
        <v>b</v>
      </c>
      <c r="B333" s="13" t="str">
        <f t="shared" si="670"/>
        <v>b</v>
      </c>
      <c r="C333" s="5" t="s">
        <v>2</v>
      </c>
      <c r="D333" s="7" t="s">
        <v>8</v>
      </c>
      <c r="E333" s="23"/>
      <c r="F333" s="23"/>
      <c r="G333" s="23">
        <v>0</v>
      </c>
      <c r="H333" s="23"/>
      <c r="I333" s="23"/>
      <c r="J333" s="23">
        <f t="shared" si="671"/>
        <v>0</v>
      </c>
      <c r="K333" s="23">
        <f t="shared" si="672"/>
        <v>0</v>
      </c>
      <c r="L333" s="24" t="e">
        <f t="shared" si="673"/>
        <v>#DIV/0!</v>
      </c>
      <c r="M333" s="28">
        <v>0</v>
      </c>
      <c r="N333" s="28">
        <v>0</v>
      </c>
      <c r="O333" s="23"/>
      <c r="P333" s="23">
        <f t="shared" si="687"/>
        <v>0</v>
      </c>
      <c r="Q333" s="23">
        <f t="shared" si="688"/>
        <v>0</v>
      </c>
      <c r="R333" s="26" t="e">
        <f t="shared" si="674"/>
        <v>#DIV/0!</v>
      </c>
      <c r="S333" s="28">
        <v>0</v>
      </c>
      <c r="T333" s="68"/>
      <c r="U333" s="12" t="s">
        <v>91</v>
      </c>
    </row>
    <row r="334" spans="1:21" ht="18.75" hidden="1" x14ac:dyDescent="0.25">
      <c r="A334" s="13" t="str">
        <f t="shared" si="669"/>
        <v>b</v>
      </c>
      <c r="B334" s="13" t="str">
        <f t="shared" si="670"/>
        <v>a</v>
      </c>
      <c r="C334" s="5" t="s">
        <v>2</v>
      </c>
      <c r="D334" s="7" t="s">
        <v>9</v>
      </c>
      <c r="E334" s="23"/>
      <c r="F334" s="23"/>
      <c r="G334" s="23">
        <v>2008000</v>
      </c>
      <c r="H334" s="23">
        <v>1279788</v>
      </c>
      <c r="I334" s="23">
        <v>728212</v>
      </c>
      <c r="J334" s="23">
        <f t="shared" si="671"/>
        <v>2008000</v>
      </c>
      <c r="K334" s="49">
        <f t="shared" si="672"/>
        <v>0</v>
      </c>
      <c r="L334" s="50">
        <f t="shared" si="673"/>
        <v>1</v>
      </c>
      <c r="M334" s="28">
        <v>2700000</v>
      </c>
      <c r="N334" s="28">
        <v>2691200</v>
      </c>
      <c r="O334" s="23">
        <v>683200</v>
      </c>
      <c r="P334" s="23">
        <f t="shared" si="687"/>
        <v>2691200</v>
      </c>
      <c r="Q334" s="49">
        <f t="shared" si="688"/>
        <v>0</v>
      </c>
      <c r="R334" s="53">
        <f t="shared" si="674"/>
        <v>1</v>
      </c>
      <c r="S334" s="28">
        <v>0</v>
      </c>
      <c r="T334" s="68"/>
      <c r="U334" s="12" t="s">
        <v>91</v>
      </c>
    </row>
    <row r="335" spans="1:21" ht="18.75" hidden="1" x14ac:dyDescent="0.25">
      <c r="A335" s="13" t="str">
        <f t="shared" si="669"/>
        <v>b</v>
      </c>
      <c r="B335" s="13" t="str">
        <f t="shared" si="670"/>
        <v>b</v>
      </c>
      <c r="C335" s="5" t="s">
        <v>2</v>
      </c>
      <c r="D335" s="7" t="s">
        <v>10</v>
      </c>
      <c r="E335" s="23"/>
      <c r="F335" s="23"/>
      <c r="G335" s="23">
        <v>0</v>
      </c>
      <c r="H335" s="23"/>
      <c r="I335" s="23"/>
      <c r="J335" s="23">
        <f t="shared" si="671"/>
        <v>0</v>
      </c>
      <c r="K335" s="23">
        <f t="shared" si="672"/>
        <v>0</v>
      </c>
      <c r="L335" s="24" t="e">
        <f t="shared" si="673"/>
        <v>#DIV/0!</v>
      </c>
      <c r="M335" s="28">
        <v>0</v>
      </c>
      <c r="N335" s="28">
        <v>0</v>
      </c>
      <c r="O335" s="23"/>
      <c r="P335" s="23">
        <f t="shared" si="687"/>
        <v>0</v>
      </c>
      <c r="Q335" s="23">
        <f t="shared" si="688"/>
        <v>0</v>
      </c>
      <c r="R335" s="26" t="e">
        <f t="shared" si="674"/>
        <v>#DIV/0!</v>
      </c>
      <c r="S335" s="28">
        <v>0</v>
      </c>
      <c r="T335" s="68"/>
      <c r="U335" s="12" t="s">
        <v>91</v>
      </c>
    </row>
    <row r="336" spans="1:21" ht="18.75" hidden="1" x14ac:dyDescent="0.25">
      <c r="A336" s="13" t="str">
        <f t="shared" si="669"/>
        <v>b</v>
      </c>
      <c r="B336" s="13" t="str">
        <f t="shared" si="670"/>
        <v>b</v>
      </c>
      <c r="C336" s="5" t="s">
        <v>2</v>
      </c>
      <c r="D336" s="4" t="s">
        <v>11</v>
      </c>
      <c r="E336" s="22"/>
      <c r="F336" s="22"/>
      <c r="G336" s="22">
        <v>0</v>
      </c>
      <c r="H336" s="22"/>
      <c r="I336" s="22"/>
      <c r="J336" s="23">
        <f t="shared" si="671"/>
        <v>0</v>
      </c>
      <c r="K336" s="23">
        <f t="shared" si="672"/>
        <v>0</v>
      </c>
      <c r="L336" s="24" t="e">
        <f t="shared" si="673"/>
        <v>#DIV/0!</v>
      </c>
      <c r="M336" s="22">
        <v>0</v>
      </c>
      <c r="N336" s="22">
        <v>0</v>
      </c>
      <c r="O336" s="22"/>
      <c r="P336" s="22">
        <f t="shared" si="687"/>
        <v>0</v>
      </c>
      <c r="Q336" s="22">
        <f t="shared" si="688"/>
        <v>0</v>
      </c>
      <c r="R336" s="25" t="e">
        <f t="shared" si="674"/>
        <v>#DIV/0!</v>
      </c>
      <c r="S336" s="22">
        <v>0</v>
      </c>
      <c r="T336" s="63"/>
      <c r="U336" s="12" t="s">
        <v>91</v>
      </c>
    </row>
    <row r="337" spans="1:21" ht="18.75" hidden="1" x14ac:dyDescent="0.25">
      <c r="A337" s="13" t="str">
        <f t="shared" si="669"/>
        <v>b</v>
      </c>
      <c r="B337" s="13" t="str">
        <f t="shared" si="670"/>
        <v>b</v>
      </c>
      <c r="C337" s="5" t="s">
        <v>2</v>
      </c>
      <c r="D337" s="4" t="s">
        <v>12</v>
      </c>
      <c r="E337" s="22"/>
      <c r="F337" s="22"/>
      <c r="G337" s="22">
        <v>0</v>
      </c>
      <c r="H337" s="22"/>
      <c r="I337" s="22"/>
      <c r="J337" s="23">
        <f t="shared" si="671"/>
        <v>0</v>
      </c>
      <c r="K337" s="23">
        <f t="shared" si="672"/>
        <v>0</v>
      </c>
      <c r="L337" s="24" t="e">
        <f t="shared" si="673"/>
        <v>#DIV/0!</v>
      </c>
      <c r="M337" s="22">
        <v>0</v>
      </c>
      <c r="N337" s="22">
        <v>0</v>
      </c>
      <c r="O337" s="22"/>
      <c r="P337" s="22">
        <f t="shared" si="687"/>
        <v>0</v>
      </c>
      <c r="Q337" s="22">
        <f t="shared" si="688"/>
        <v>0</v>
      </c>
      <c r="R337" s="25" t="e">
        <f t="shared" si="674"/>
        <v>#DIV/0!</v>
      </c>
      <c r="S337" s="22">
        <v>0</v>
      </c>
      <c r="T337" s="63"/>
      <c r="U337" s="12" t="s">
        <v>91</v>
      </c>
    </row>
    <row r="338" spans="1:21" ht="18.75" hidden="1" x14ac:dyDescent="0.25">
      <c r="A338" s="13" t="str">
        <f t="shared" si="669"/>
        <v>b</v>
      </c>
      <c r="B338" s="13" t="str">
        <f t="shared" si="670"/>
        <v>b</v>
      </c>
      <c r="C338" s="5" t="s">
        <v>2</v>
      </c>
      <c r="D338" s="4" t="s">
        <v>13</v>
      </c>
      <c r="E338" s="22"/>
      <c r="F338" s="22"/>
      <c r="G338" s="22">
        <v>0</v>
      </c>
      <c r="H338" s="22"/>
      <c r="I338" s="22"/>
      <c r="J338" s="23">
        <f t="shared" si="671"/>
        <v>0</v>
      </c>
      <c r="K338" s="23">
        <f t="shared" si="672"/>
        <v>0</v>
      </c>
      <c r="L338" s="24" t="e">
        <f t="shared" si="673"/>
        <v>#DIV/0!</v>
      </c>
      <c r="M338" s="22">
        <v>0</v>
      </c>
      <c r="N338" s="22">
        <v>0</v>
      </c>
      <c r="O338" s="22"/>
      <c r="P338" s="22">
        <f t="shared" si="687"/>
        <v>0</v>
      </c>
      <c r="Q338" s="22">
        <f t="shared" si="688"/>
        <v>0</v>
      </c>
      <c r="R338" s="25" t="e">
        <f t="shared" si="674"/>
        <v>#DIV/0!</v>
      </c>
      <c r="S338" s="22">
        <v>0</v>
      </c>
      <c r="T338" s="63"/>
      <c r="U338" s="12" t="s">
        <v>91</v>
      </c>
    </row>
    <row r="339" spans="1:21" ht="36" hidden="1" x14ac:dyDescent="0.25">
      <c r="A339" s="13" t="str">
        <f t="shared" si="669"/>
        <v>b</v>
      </c>
      <c r="B339" s="13" t="str">
        <f t="shared" si="670"/>
        <v>a</v>
      </c>
      <c r="C339" s="16" t="s">
        <v>129</v>
      </c>
      <c r="D339" s="17" t="s">
        <v>36</v>
      </c>
      <c r="E339" s="23"/>
      <c r="F339" s="23"/>
      <c r="G339" s="23">
        <f t="shared" ref="G339" si="689">G340+G348+G349+G350</f>
        <v>701650</v>
      </c>
      <c r="H339" s="23">
        <f t="shared" ref="H339:I339" si="690">H340+H348+H349+H350</f>
        <v>403571</v>
      </c>
      <c r="I339" s="23">
        <f t="shared" si="690"/>
        <v>298079</v>
      </c>
      <c r="J339" s="23">
        <f t="shared" si="671"/>
        <v>701650</v>
      </c>
      <c r="K339" s="49">
        <f t="shared" si="672"/>
        <v>0</v>
      </c>
      <c r="L339" s="50">
        <f t="shared" si="673"/>
        <v>1</v>
      </c>
      <c r="M339" s="27">
        <f t="shared" ref="M339:N339" si="691">M340+M348+M349+M350</f>
        <v>900000</v>
      </c>
      <c r="N339" s="27">
        <f t="shared" si="691"/>
        <v>1183400</v>
      </c>
      <c r="O339" s="23">
        <f t="shared" ref="O339" si="692">O340+O348+O349+O350</f>
        <v>481750</v>
      </c>
      <c r="P339" s="23">
        <f t="shared" ref="P339" si="693">P340+P348+P349+P350</f>
        <v>1183400</v>
      </c>
      <c r="Q339" s="49">
        <f t="shared" ref="Q339" si="694">Q340+Q348+Q349+Q350</f>
        <v>0</v>
      </c>
      <c r="R339" s="53">
        <f t="shared" si="674"/>
        <v>1</v>
      </c>
      <c r="S339" s="27">
        <f t="shared" ref="S339" si="695">S340+S348+S349+S350</f>
        <v>0</v>
      </c>
      <c r="T339" s="70"/>
      <c r="U339" s="12" t="s">
        <v>91</v>
      </c>
    </row>
    <row r="340" spans="1:21" ht="18.75" hidden="1" x14ac:dyDescent="0.25">
      <c r="A340" s="13" t="str">
        <f t="shared" si="669"/>
        <v>b</v>
      </c>
      <c r="B340" s="13" t="str">
        <f t="shared" si="670"/>
        <v>a</v>
      </c>
      <c r="C340" s="3" t="s">
        <v>2</v>
      </c>
      <c r="D340" s="4" t="s">
        <v>3</v>
      </c>
      <c r="E340" s="22"/>
      <c r="F340" s="22"/>
      <c r="G340" s="22">
        <f t="shared" ref="G340" si="696">G341+G342+G343+G344+G345+G346+G347</f>
        <v>701650</v>
      </c>
      <c r="H340" s="22">
        <f t="shared" ref="H340:I340" si="697">H341+H342+H343+H344+H345+H346+H347</f>
        <v>403571</v>
      </c>
      <c r="I340" s="22">
        <f t="shared" si="697"/>
        <v>298079</v>
      </c>
      <c r="J340" s="23">
        <f t="shared" si="671"/>
        <v>701650</v>
      </c>
      <c r="K340" s="49">
        <f t="shared" si="672"/>
        <v>0</v>
      </c>
      <c r="L340" s="50">
        <f t="shared" si="673"/>
        <v>1</v>
      </c>
      <c r="M340" s="22">
        <f t="shared" ref="M340:N340" si="698">M341+M342+M343+M344+M345+M346+M347</f>
        <v>900000</v>
      </c>
      <c r="N340" s="22">
        <f t="shared" si="698"/>
        <v>1183400</v>
      </c>
      <c r="O340" s="22">
        <f t="shared" ref="O340:Q340" si="699">O341+O342+O343+O344+O345+O346+O347</f>
        <v>481750</v>
      </c>
      <c r="P340" s="22">
        <f t="shared" si="699"/>
        <v>1183400</v>
      </c>
      <c r="Q340" s="51">
        <f t="shared" si="699"/>
        <v>0</v>
      </c>
      <c r="R340" s="52">
        <f t="shared" si="674"/>
        <v>1</v>
      </c>
      <c r="S340" s="22">
        <f t="shared" ref="S340" si="700">S341+S342+S343+S344+S345+S346+S347</f>
        <v>0</v>
      </c>
      <c r="T340" s="63"/>
      <c r="U340" s="12" t="s">
        <v>91</v>
      </c>
    </row>
    <row r="341" spans="1:21" ht="18.75" hidden="1" x14ac:dyDescent="0.25">
      <c r="A341" s="13" t="str">
        <f t="shared" si="669"/>
        <v>b</v>
      </c>
      <c r="B341" s="13" t="str">
        <f t="shared" si="670"/>
        <v>b</v>
      </c>
      <c r="C341" s="5" t="s">
        <v>2</v>
      </c>
      <c r="D341" s="6" t="s">
        <v>4</v>
      </c>
      <c r="E341" s="23"/>
      <c r="F341" s="23"/>
      <c r="G341" s="23">
        <v>0</v>
      </c>
      <c r="H341" s="23"/>
      <c r="I341" s="23"/>
      <c r="J341" s="23">
        <f t="shared" si="671"/>
        <v>0</v>
      </c>
      <c r="K341" s="23">
        <f t="shared" si="672"/>
        <v>0</v>
      </c>
      <c r="L341" s="24" t="e">
        <f t="shared" si="673"/>
        <v>#DIV/0!</v>
      </c>
      <c r="M341" s="28">
        <v>0</v>
      </c>
      <c r="N341" s="28">
        <v>0</v>
      </c>
      <c r="O341" s="23"/>
      <c r="P341" s="23">
        <f t="shared" ref="P341:P350" si="701">J341+O341</f>
        <v>0</v>
      </c>
      <c r="Q341" s="23">
        <f t="shared" ref="Q341:Q350" si="702">N341-P341</f>
        <v>0</v>
      </c>
      <c r="R341" s="26" t="e">
        <f t="shared" si="674"/>
        <v>#DIV/0!</v>
      </c>
      <c r="S341" s="28">
        <v>0</v>
      </c>
      <c r="T341" s="68"/>
      <c r="U341" s="12" t="s">
        <v>91</v>
      </c>
    </row>
    <row r="342" spans="1:21" ht="18.75" hidden="1" x14ac:dyDescent="0.25">
      <c r="A342" s="13" t="str">
        <f t="shared" si="669"/>
        <v>b</v>
      </c>
      <c r="B342" s="13" t="str">
        <f t="shared" si="670"/>
        <v>a</v>
      </c>
      <c r="C342" s="5" t="s">
        <v>2</v>
      </c>
      <c r="D342" s="6" t="s">
        <v>5</v>
      </c>
      <c r="E342" s="23"/>
      <c r="F342" s="23"/>
      <c r="G342" s="23">
        <v>701650</v>
      </c>
      <c r="H342" s="23">
        <v>403571</v>
      </c>
      <c r="I342" s="23">
        <v>298079</v>
      </c>
      <c r="J342" s="23">
        <f t="shared" si="671"/>
        <v>701650</v>
      </c>
      <c r="K342" s="49">
        <f t="shared" si="672"/>
        <v>0</v>
      </c>
      <c r="L342" s="50">
        <f t="shared" si="673"/>
        <v>1</v>
      </c>
      <c r="M342" s="28">
        <v>900000</v>
      </c>
      <c r="N342" s="28">
        <v>1183400</v>
      </c>
      <c r="O342" s="23">
        <v>481750</v>
      </c>
      <c r="P342" s="23">
        <f t="shared" si="701"/>
        <v>1183400</v>
      </c>
      <c r="Q342" s="49">
        <f t="shared" si="702"/>
        <v>0</v>
      </c>
      <c r="R342" s="53">
        <f t="shared" si="674"/>
        <v>1</v>
      </c>
      <c r="S342" s="28">
        <v>0</v>
      </c>
      <c r="T342" s="68"/>
      <c r="U342" s="12" t="s">
        <v>91</v>
      </c>
    </row>
    <row r="343" spans="1:21" ht="18.75" hidden="1" x14ac:dyDescent="0.25">
      <c r="A343" s="13" t="str">
        <f t="shared" si="669"/>
        <v>b</v>
      </c>
      <c r="B343" s="13" t="str">
        <f t="shared" si="670"/>
        <v>b</v>
      </c>
      <c r="C343" s="5" t="s">
        <v>2</v>
      </c>
      <c r="D343" s="6" t="s">
        <v>6</v>
      </c>
      <c r="E343" s="23"/>
      <c r="F343" s="23"/>
      <c r="G343" s="23"/>
      <c r="H343" s="23"/>
      <c r="I343" s="23"/>
      <c r="J343" s="23">
        <f t="shared" si="671"/>
        <v>0</v>
      </c>
      <c r="K343" s="23">
        <f t="shared" si="672"/>
        <v>0</v>
      </c>
      <c r="L343" s="24" t="e">
        <f t="shared" si="673"/>
        <v>#DIV/0!</v>
      </c>
      <c r="M343" s="28">
        <v>0</v>
      </c>
      <c r="N343" s="28">
        <v>0</v>
      </c>
      <c r="O343" s="23"/>
      <c r="P343" s="23">
        <f t="shared" si="701"/>
        <v>0</v>
      </c>
      <c r="Q343" s="23">
        <f t="shared" si="702"/>
        <v>0</v>
      </c>
      <c r="R343" s="26" t="e">
        <f t="shared" si="674"/>
        <v>#DIV/0!</v>
      </c>
      <c r="S343" s="28">
        <v>0</v>
      </c>
      <c r="T343" s="68"/>
      <c r="U343" s="12" t="s">
        <v>91</v>
      </c>
    </row>
    <row r="344" spans="1:21" ht="18.75" hidden="1" x14ac:dyDescent="0.25">
      <c r="A344" s="13" t="str">
        <f t="shared" si="669"/>
        <v>b</v>
      </c>
      <c r="B344" s="13" t="str">
        <f t="shared" si="670"/>
        <v>b</v>
      </c>
      <c r="C344" s="5" t="s">
        <v>2</v>
      </c>
      <c r="D344" s="7" t="s">
        <v>7</v>
      </c>
      <c r="E344" s="23"/>
      <c r="F344" s="23"/>
      <c r="G344" s="23">
        <v>0</v>
      </c>
      <c r="H344" s="23"/>
      <c r="I344" s="23"/>
      <c r="J344" s="23">
        <f t="shared" si="671"/>
        <v>0</v>
      </c>
      <c r="K344" s="23">
        <f t="shared" si="672"/>
        <v>0</v>
      </c>
      <c r="L344" s="24" t="e">
        <f t="shared" si="673"/>
        <v>#DIV/0!</v>
      </c>
      <c r="M344" s="28">
        <v>0</v>
      </c>
      <c r="N344" s="28">
        <v>0</v>
      </c>
      <c r="O344" s="23"/>
      <c r="P344" s="23">
        <f t="shared" si="701"/>
        <v>0</v>
      </c>
      <c r="Q344" s="23">
        <f t="shared" si="702"/>
        <v>0</v>
      </c>
      <c r="R344" s="26" t="e">
        <f t="shared" si="674"/>
        <v>#DIV/0!</v>
      </c>
      <c r="S344" s="28">
        <v>0</v>
      </c>
      <c r="T344" s="68"/>
      <c r="U344" s="12" t="s">
        <v>91</v>
      </c>
    </row>
    <row r="345" spans="1:21" ht="18.75" hidden="1" x14ac:dyDescent="0.25">
      <c r="A345" s="13" t="str">
        <f t="shared" si="669"/>
        <v>b</v>
      </c>
      <c r="B345" s="13" t="str">
        <f t="shared" si="670"/>
        <v>b</v>
      </c>
      <c r="C345" s="5" t="s">
        <v>2</v>
      </c>
      <c r="D345" s="7" t="s">
        <v>8</v>
      </c>
      <c r="E345" s="23"/>
      <c r="F345" s="23"/>
      <c r="G345" s="23">
        <v>0</v>
      </c>
      <c r="H345" s="23"/>
      <c r="I345" s="23"/>
      <c r="J345" s="23">
        <f t="shared" si="671"/>
        <v>0</v>
      </c>
      <c r="K345" s="23">
        <f t="shared" si="672"/>
        <v>0</v>
      </c>
      <c r="L345" s="24" t="e">
        <f t="shared" si="673"/>
        <v>#DIV/0!</v>
      </c>
      <c r="M345" s="28">
        <v>0</v>
      </c>
      <c r="N345" s="28">
        <v>0</v>
      </c>
      <c r="O345" s="23"/>
      <c r="P345" s="23">
        <f t="shared" si="701"/>
        <v>0</v>
      </c>
      <c r="Q345" s="23">
        <f t="shared" si="702"/>
        <v>0</v>
      </c>
      <c r="R345" s="26" t="e">
        <f t="shared" si="674"/>
        <v>#DIV/0!</v>
      </c>
      <c r="S345" s="28">
        <v>0</v>
      </c>
      <c r="T345" s="68"/>
      <c r="U345" s="12" t="s">
        <v>91</v>
      </c>
    </row>
    <row r="346" spans="1:21" ht="18.75" hidden="1" x14ac:dyDescent="0.25">
      <c r="A346" s="13" t="str">
        <f t="shared" si="669"/>
        <v>b</v>
      </c>
      <c r="B346" s="13" t="str">
        <f t="shared" si="670"/>
        <v>b</v>
      </c>
      <c r="C346" s="5" t="s">
        <v>2</v>
      </c>
      <c r="D346" s="7" t="s">
        <v>9</v>
      </c>
      <c r="E346" s="23"/>
      <c r="F346" s="23"/>
      <c r="G346" s="23">
        <v>0</v>
      </c>
      <c r="H346" s="23"/>
      <c r="I346" s="23"/>
      <c r="J346" s="23">
        <f t="shared" si="671"/>
        <v>0</v>
      </c>
      <c r="K346" s="23">
        <f t="shared" si="672"/>
        <v>0</v>
      </c>
      <c r="L346" s="24" t="e">
        <f t="shared" si="673"/>
        <v>#DIV/0!</v>
      </c>
      <c r="M346" s="28">
        <v>0</v>
      </c>
      <c r="N346" s="28">
        <v>0</v>
      </c>
      <c r="O346" s="23"/>
      <c r="P346" s="23">
        <f t="shared" si="701"/>
        <v>0</v>
      </c>
      <c r="Q346" s="23">
        <f t="shared" si="702"/>
        <v>0</v>
      </c>
      <c r="R346" s="26" t="e">
        <f t="shared" si="674"/>
        <v>#DIV/0!</v>
      </c>
      <c r="S346" s="28">
        <v>0</v>
      </c>
      <c r="T346" s="68"/>
      <c r="U346" s="12" t="s">
        <v>91</v>
      </c>
    </row>
    <row r="347" spans="1:21" ht="18.75" hidden="1" x14ac:dyDescent="0.25">
      <c r="A347" s="13" t="str">
        <f t="shared" si="669"/>
        <v>b</v>
      </c>
      <c r="B347" s="13" t="str">
        <f t="shared" si="670"/>
        <v>b</v>
      </c>
      <c r="C347" s="5" t="s">
        <v>2</v>
      </c>
      <c r="D347" s="7" t="s">
        <v>10</v>
      </c>
      <c r="E347" s="23"/>
      <c r="F347" s="23"/>
      <c r="G347" s="23">
        <v>0</v>
      </c>
      <c r="H347" s="23"/>
      <c r="I347" s="23"/>
      <c r="J347" s="23">
        <f t="shared" si="671"/>
        <v>0</v>
      </c>
      <c r="K347" s="23">
        <f t="shared" si="672"/>
        <v>0</v>
      </c>
      <c r="L347" s="24" t="e">
        <f t="shared" si="673"/>
        <v>#DIV/0!</v>
      </c>
      <c r="M347" s="28">
        <v>0</v>
      </c>
      <c r="N347" s="28">
        <v>0</v>
      </c>
      <c r="O347" s="23"/>
      <c r="P347" s="23">
        <f t="shared" si="701"/>
        <v>0</v>
      </c>
      <c r="Q347" s="23">
        <f t="shared" si="702"/>
        <v>0</v>
      </c>
      <c r="R347" s="26" t="e">
        <f t="shared" si="674"/>
        <v>#DIV/0!</v>
      </c>
      <c r="S347" s="28">
        <v>0</v>
      </c>
      <c r="T347" s="68"/>
      <c r="U347" s="12" t="s">
        <v>91</v>
      </c>
    </row>
    <row r="348" spans="1:21" ht="18.75" hidden="1" x14ac:dyDescent="0.25">
      <c r="A348" s="13" t="str">
        <f t="shared" si="669"/>
        <v>b</v>
      </c>
      <c r="B348" s="13" t="str">
        <f t="shared" si="670"/>
        <v>b</v>
      </c>
      <c r="C348" s="5" t="s">
        <v>2</v>
      </c>
      <c r="D348" s="4" t="s">
        <v>11</v>
      </c>
      <c r="E348" s="22"/>
      <c r="F348" s="22"/>
      <c r="G348" s="22">
        <v>0</v>
      </c>
      <c r="H348" s="22"/>
      <c r="I348" s="22"/>
      <c r="J348" s="23">
        <f t="shared" si="671"/>
        <v>0</v>
      </c>
      <c r="K348" s="23">
        <f t="shared" si="672"/>
        <v>0</v>
      </c>
      <c r="L348" s="24" t="e">
        <f t="shared" si="673"/>
        <v>#DIV/0!</v>
      </c>
      <c r="M348" s="22">
        <v>0</v>
      </c>
      <c r="N348" s="22">
        <v>0</v>
      </c>
      <c r="O348" s="22"/>
      <c r="P348" s="22">
        <f t="shared" si="701"/>
        <v>0</v>
      </c>
      <c r="Q348" s="22">
        <f t="shared" si="702"/>
        <v>0</v>
      </c>
      <c r="R348" s="25" t="e">
        <f t="shared" si="674"/>
        <v>#DIV/0!</v>
      </c>
      <c r="S348" s="22">
        <v>0</v>
      </c>
      <c r="T348" s="63"/>
      <c r="U348" s="12" t="s">
        <v>91</v>
      </c>
    </row>
    <row r="349" spans="1:21" ht="18.75" hidden="1" x14ac:dyDescent="0.25">
      <c r="A349" s="13" t="str">
        <f t="shared" si="669"/>
        <v>b</v>
      </c>
      <c r="B349" s="13" t="str">
        <f t="shared" si="670"/>
        <v>b</v>
      </c>
      <c r="C349" s="5" t="s">
        <v>2</v>
      </c>
      <c r="D349" s="4" t="s">
        <v>12</v>
      </c>
      <c r="E349" s="22"/>
      <c r="F349" s="22"/>
      <c r="G349" s="22">
        <v>0</v>
      </c>
      <c r="H349" s="22"/>
      <c r="I349" s="22"/>
      <c r="J349" s="23">
        <f t="shared" si="671"/>
        <v>0</v>
      </c>
      <c r="K349" s="23">
        <f t="shared" si="672"/>
        <v>0</v>
      </c>
      <c r="L349" s="24" t="e">
        <f t="shared" si="673"/>
        <v>#DIV/0!</v>
      </c>
      <c r="M349" s="22">
        <v>0</v>
      </c>
      <c r="N349" s="22">
        <v>0</v>
      </c>
      <c r="O349" s="22"/>
      <c r="P349" s="22">
        <f t="shared" si="701"/>
        <v>0</v>
      </c>
      <c r="Q349" s="22">
        <f t="shared" si="702"/>
        <v>0</v>
      </c>
      <c r="R349" s="25" t="e">
        <f t="shared" si="674"/>
        <v>#DIV/0!</v>
      </c>
      <c r="S349" s="22">
        <v>0</v>
      </c>
      <c r="T349" s="63"/>
      <c r="U349" s="12" t="s">
        <v>91</v>
      </c>
    </row>
    <row r="350" spans="1:21" ht="18.75" hidden="1" x14ac:dyDescent="0.25">
      <c r="A350" s="13" t="str">
        <f t="shared" si="669"/>
        <v>b</v>
      </c>
      <c r="B350" s="13" t="str">
        <f t="shared" si="670"/>
        <v>b</v>
      </c>
      <c r="C350" s="5" t="s">
        <v>2</v>
      </c>
      <c r="D350" s="4" t="s">
        <v>13</v>
      </c>
      <c r="E350" s="22"/>
      <c r="F350" s="22"/>
      <c r="G350" s="22">
        <v>0</v>
      </c>
      <c r="H350" s="22"/>
      <c r="I350" s="22"/>
      <c r="J350" s="23">
        <f t="shared" si="671"/>
        <v>0</v>
      </c>
      <c r="K350" s="23">
        <f t="shared" si="672"/>
        <v>0</v>
      </c>
      <c r="L350" s="24" t="e">
        <f t="shared" si="673"/>
        <v>#DIV/0!</v>
      </c>
      <c r="M350" s="22">
        <v>0</v>
      </c>
      <c r="N350" s="22">
        <v>0</v>
      </c>
      <c r="O350" s="22"/>
      <c r="P350" s="22">
        <f t="shared" si="701"/>
        <v>0</v>
      </c>
      <c r="Q350" s="22">
        <f t="shared" si="702"/>
        <v>0</v>
      </c>
      <c r="R350" s="25" t="e">
        <f t="shared" si="674"/>
        <v>#DIV/0!</v>
      </c>
      <c r="S350" s="22">
        <v>0</v>
      </c>
      <c r="T350" s="63"/>
      <c r="U350" s="12" t="s">
        <v>91</v>
      </c>
    </row>
    <row r="351" spans="1:21" ht="36" hidden="1" x14ac:dyDescent="0.25">
      <c r="A351" s="13" t="str">
        <f t="shared" si="669"/>
        <v>b</v>
      </c>
      <c r="B351" s="13" t="str">
        <f t="shared" si="670"/>
        <v>a</v>
      </c>
      <c r="C351" s="16" t="s">
        <v>130</v>
      </c>
      <c r="D351" s="17" t="s">
        <v>37</v>
      </c>
      <c r="E351" s="23"/>
      <c r="F351" s="23"/>
      <c r="G351" s="23">
        <f t="shared" ref="G351" si="703">G352+G360+G361+G362</f>
        <v>1532450</v>
      </c>
      <c r="H351" s="23">
        <f t="shared" ref="H351:I351" si="704">H352+H360+H361+H362</f>
        <v>963201</v>
      </c>
      <c r="I351" s="23">
        <f t="shared" si="704"/>
        <v>569249</v>
      </c>
      <c r="J351" s="23">
        <f t="shared" si="671"/>
        <v>1532450</v>
      </c>
      <c r="K351" s="49">
        <f t="shared" si="672"/>
        <v>0</v>
      </c>
      <c r="L351" s="50">
        <f t="shared" si="673"/>
        <v>1</v>
      </c>
      <c r="M351" s="27">
        <f t="shared" ref="M351:N351" si="705">M352+M360+M361+M362</f>
        <v>2100000</v>
      </c>
      <c r="N351" s="27">
        <f t="shared" si="705"/>
        <v>2276500</v>
      </c>
      <c r="O351" s="23">
        <f t="shared" ref="O351" si="706">O352+O360+O361+O362</f>
        <v>744050</v>
      </c>
      <c r="P351" s="23">
        <f t="shared" ref="P351" si="707">P352+P360+P361+P362</f>
        <v>2276500</v>
      </c>
      <c r="Q351" s="49">
        <f t="shared" ref="Q351" si="708">Q352+Q360+Q361+Q362</f>
        <v>0</v>
      </c>
      <c r="R351" s="53">
        <f t="shared" si="674"/>
        <v>1</v>
      </c>
      <c r="S351" s="27">
        <f t="shared" ref="S351" si="709">S352+S360+S361+S362</f>
        <v>0</v>
      </c>
      <c r="T351" s="70"/>
      <c r="U351" s="12" t="s">
        <v>91</v>
      </c>
    </row>
    <row r="352" spans="1:21" ht="18.75" hidden="1" x14ac:dyDescent="0.25">
      <c r="A352" s="13" t="str">
        <f t="shared" si="669"/>
        <v>b</v>
      </c>
      <c r="B352" s="13" t="str">
        <f t="shared" si="670"/>
        <v>a</v>
      </c>
      <c r="C352" s="3" t="s">
        <v>2</v>
      </c>
      <c r="D352" s="4" t="s">
        <v>3</v>
      </c>
      <c r="E352" s="22"/>
      <c r="F352" s="22"/>
      <c r="G352" s="22">
        <f t="shared" ref="G352" si="710">G353+G354+G355+G356+G357+G358+G359</f>
        <v>1532450</v>
      </c>
      <c r="H352" s="22">
        <f t="shared" ref="H352:I352" si="711">H353+H354+H355+H356+H357+H358+H359</f>
        <v>963201</v>
      </c>
      <c r="I352" s="22">
        <f t="shared" si="711"/>
        <v>569249</v>
      </c>
      <c r="J352" s="23">
        <f t="shared" si="671"/>
        <v>1532450</v>
      </c>
      <c r="K352" s="49">
        <f t="shared" si="672"/>
        <v>0</v>
      </c>
      <c r="L352" s="50">
        <f t="shared" si="673"/>
        <v>1</v>
      </c>
      <c r="M352" s="22">
        <f t="shared" ref="M352:N352" si="712">M353+M354+M355+M356+M357+M358+M359</f>
        <v>2100000</v>
      </c>
      <c r="N352" s="22">
        <f t="shared" si="712"/>
        <v>2276500</v>
      </c>
      <c r="O352" s="22">
        <f t="shared" ref="O352:Q352" si="713">O353+O354+O355+O356+O357+O358+O359</f>
        <v>744050</v>
      </c>
      <c r="P352" s="22">
        <f t="shared" si="713"/>
        <v>2276500</v>
      </c>
      <c r="Q352" s="51">
        <f t="shared" si="713"/>
        <v>0</v>
      </c>
      <c r="R352" s="52">
        <f t="shared" si="674"/>
        <v>1</v>
      </c>
      <c r="S352" s="22">
        <f t="shared" ref="S352" si="714">S353+S354+S355+S356+S357+S358+S359</f>
        <v>0</v>
      </c>
      <c r="T352" s="63"/>
      <c r="U352" s="12" t="s">
        <v>91</v>
      </c>
    </row>
    <row r="353" spans="1:21" ht="18.75" hidden="1" x14ac:dyDescent="0.25">
      <c r="A353" s="13" t="str">
        <f t="shared" si="669"/>
        <v>b</v>
      </c>
      <c r="B353" s="13" t="str">
        <f t="shared" si="670"/>
        <v>b</v>
      </c>
      <c r="C353" s="5" t="s">
        <v>2</v>
      </c>
      <c r="D353" s="6" t="s">
        <v>4</v>
      </c>
      <c r="E353" s="23"/>
      <c r="F353" s="23"/>
      <c r="G353" s="23">
        <v>0</v>
      </c>
      <c r="H353" s="23"/>
      <c r="I353" s="23"/>
      <c r="J353" s="23">
        <f t="shared" si="671"/>
        <v>0</v>
      </c>
      <c r="K353" s="23">
        <f t="shared" si="672"/>
        <v>0</v>
      </c>
      <c r="L353" s="24" t="e">
        <f t="shared" si="673"/>
        <v>#DIV/0!</v>
      </c>
      <c r="M353" s="28">
        <v>0</v>
      </c>
      <c r="N353" s="28">
        <v>0</v>
      </c>
      <c r="O353" s="23"/>
      <c r="P353" s="23">
        <f t="shared" ref="P353:P362" si="715">J353+O353</f>
        <v>0</v>
      </c>
      <c r="Q353" s="23">
        <f t="shared" ref="Q353:Q362" si="716">N353-P353</f>
        <v>0</v>
      </c>
      <c r="R353" s="26" t="e">
        <f t="shared" si="674"/>
        <v>#DIV/0!</v>
      </c>
      <c r="S353" s="28">
        <v>0</v>
      </c>
      <c r="T353" s="68"/>
      <c r="U353" s="12" t="s">
        <v>91</v>
      </c>
    </row>
    <row r="354" spans="1:21" ht="18.75" hidden="1" x14ac:dyDescent="0.25">
      <c r="A354" s="13" t="str">
        <f t="shared" si="669"/>
        <v>b</v>
      </c>
      <c r="B354" s="13" t="str">
        <f t="shared" si="670"/>
        <v>b</v>
      </c>
      <c r="C354" s="5" t="s">
        <v>2</v>
      </c>
      <c r="D354" s="6" t="s">
        <v>5</v>
      </c>
      <c r="E354" s="23"/>
      <c r="F354" s="23"/>
      <c r="G354" s="23">
        <v>0</v>
      </c>
      <c r="H354" s="23"/>
      <c r="I354" s="23"/>
      <c r="J354" s="23">
        <f t="shared" si="671"/>
        <v>0</v>
      </c>
      <c r="K354" s="23">
        <f t="shared" si="672"/>
        <v>0</v>
      </c>
      <c r="L354" s="24" t="e">
        <f t="shared" si="673"/>
        <v>#DIV/0!</v>
      </c>
      <c r="M354" s="28">
        <v>0</v>
      </c>
      <c r="N354" s="28">
        <v>0</v>
      </c>
      <c r="O354" s="23"/>
      <c r="P354" s="23">
        <f t="shared" si="715"/>
        <v>0</v>
      </c>
      <c r="Q354" s="23">
        <f t="shared" si="716"/>
        <v>0</v>
      </c>
      <c r="R354" s="26" t="e">
        <f t="shared" si="674"/>
        <v>#DIV/0!</v>
      </c>
      <c r="S354" s="28">
        <v>0</v>
      </c>
      <c r="T354" s="68"/>
      <c r="U354" s="12" t="s">
        <v>91</v>
      </c>
    </row>
    <row r="355" spans="1:21" ht="18.75" hidden="1" x14ac:dyDescent="0.25">
      <c r="A355" s="13" t="str">
        <f t="shared" si="669"/>
        <v>b</v>
      </c>
      <c r="B355" s="13" t="str">
        <f t="shared" si="670"/>
        <v>b</v>
      </c>
      <c r="C355" s="5" t="s">
        <v>2</v>
      </c>
      <c r="D355" s="6" t="s">
        <v>6</v>
      </c>
      <c r="E355" s="23"/>
      <c r="F355" s="23"/>
      <c r="G355" s="23">
        <v>0</v>
      </c>
      <c r="H355" s="23"/>
      <c r="I355" s="23"/>
      <c r="J355" s="23">
        <f t="shared" si="671"/>
        <v>0</v>
      </c>
      <c r="K355" s="23">
        <f t="shared" si="672"/>
        <v>0</v>
      </c>
      <c r="L355" s="24" t="e">
        <f t="shared" si="673"/>
        <v>#DIV/0!</v>
      </c>
      <c r="M355" s="28">
        <v>0</v>
      </c>
      <c r="N355" s="28">
        <v>0</v>
      </c>
      <c r="O355" s="23"/>
      <c r="P355" s="23">
        <f t="shared" si="715"/>
        <v>0</v>
      </c>
      <c r="Q355" s="23">
        <f t="shared" si="716"/>
        <v>0</v>
      </c>
      <c r="R355" s="26" t="e">
        <f t="shared" si="674"/>
        <v>#DIV/0!</v>
      </c>
      <c r="S355" s="28">
        <v>0</v>
      </c>
      <c r="T355" s="68"/>
      <c r="U355" s="12" t="s">
        <v>91</v>
      </c>
    </row>
    <row r="356" spans="1:21" ht="18.75" hidden="1" x14ac:dyDescent="0.25">
      <c r="A356" s="13" t="str">
        <f t="shared" si="669"/>
        <v>b</v>
      </c>
      <c r="B356" s="13" t="str">
        <f t="shared" si="670"/>
        <v>b</v>
      </c>
      <c r="C356" s="5" t="s">
        <v>2</v>
      </c>
      <c r="D356" s="7" t="s">
        <v>7</v>
      </c>
      <c r="E356" s="23"/>
      <c r="F356" s="23"/>
      <c r="G356" s="23">
        <v>0</v>
      </c>
      <c r="H356" s="23"/>
      <c r="I356" s="23"/>
      <c r="J356" s="23">
        <f t="shared" si="671"/>
        <v>0</v>
      </c>
      <c r="K356" s="23">
        <f t="shared" si="672"/>
        <v>0</v>
      </c>
      <c r="L356" s="24" t="e">
        <f t="shared" si="673"/>
        <v>#DIV/0!</v>
      </c>
      <c r="M356" s="28">
        <v>0</v>
      </c>
      <c r="N356" s="28">
        <v>0</v>
      </c>
      <c r="O356" s="23"/>
      <c r="P356" s="23">
        <f t="shared" si="715"/>
        <v>0</v>
      </c>
      <c r="Q356" s="23">
        <f t="shared" si="716"/>
        <v>0</v>
      </c>
      <c r="R356" s="26" t="e">
        <f t="shared" si="674"/>
        <v>#DIV/0!</v>
      </c>
      <c r="S356" s="28">
        <v>0</v>
      </c>
      <c r="T356" s="68"/>
      <c r="U356" s="12" t="s">
        <v>91</v>
      </c>
    </row>
    <row r="357" spans="1:21" ht="18.75" hidden="1" x14ac:dyDescent="0.25">
      <c r="A357" s="13" t="str">
        <f t="shared" si="669"/>
        <v>b</v>
      </c>
      <c r="B357" s="13" t="str">
        <f t="shared" si="670"/>
        <v>b</v>
      </c>
      <c r="C357" s="5" t="s">
        <v>2</v>
      </c>
      <c r="D357" s="7" t="s">
        <v>8</v>
      </c>
      <c r="E357" s="23"/>
      <c r="F357" s="23"/>
      <c r="G357" s="23">
        <v>0</v>
      </c>
      <c r="H357" s="23"/>
      <c r="I357" s="23"/>
      <c r="J357" s="23">
        <f t="shared" si="671"/>
        <v>0</v>
      </c>
      <c r="K357" s="23">
        <f t="shared" si="672"/>
        <v>0</v>
      </c>
      <c r="L357" s="24" t="e">
        <f t="shared" si="673"/>
        <v>#DIV/0!</v>
      </c>
      <c r="M357" s="28">
        <v>0</v>
      </c>
      <c r="N357" s="28">
        <v>0</v>
      </c>
      <c r="O357" s="23"/>
      <c r="P357" s="23">
        <f t="shared" si="715"/>
        <v>0</v>
      </c>
      <c r="Q357" s="23">
        <f t="shared" si="716"/>
        <v>0</v>
      </c>
      <c r="R357" s="26" t="e">
        <f t="shared" si="674"/>
        <v>#DIV/0!</v>
      </c>
      <c r="S357" s="28">
        <v>0</v>
      </c>
      <c r="T357" s="68"/>
      <c r="U357" s="12" t="s">
        <v>91</v>
      </c>
    </row>
    <row r="358" spans="1:21" ht="18.75" hidden="1" x14ac:dyDescent="0.25">
      <c r="A358" s="13" t="str">
        <f t="shared" si="669"/>
        <v>b</v>
      </c>
      <c r="B358" s="13" t="str">
        <f t="shared" si="670"/>
        <v>a</v>
      </c>
      <c r="C358" s="5" t="s">
        <v>2</v>
      </c>
      <c r="D358" s="7" t="s">
        <v>9</v>
      </c>
      <c r="E358" s="23"/>
      <c r="F358" s="23"/>
      <c r="G358" s="23">
        <v>1532450</v>
      </c>
      <c r="H358" s="23">
        <v>963201</v>
      </c>
      <c r="I358" s="23">
        <v>569249</v>
      </c>
      <c r="J358" s="23">
        <f t="shared" si="671"/>
        <v>1532450</v>
      </c>
      <c r="K358" s="49">
        <f t="shared" si="672"/>
        <v>0</v>
      </c>
      <c r="L358" s="50">
        <f t="shared" si="673"/>
        <v>1</v>
      </c>
      <c r="M358" s="28">
        <v>2100000</v>
      </c>
      <c r="N358" s="28">
        <v>2276500</v>
      </c>
      <c r="O358" s="23">
        <v>744050</v>
      </c>
      <c r="P358" s="23">
        <f t="shared" si="715"/>
        <v>2276500</v>
      </c>
      <c r="Q358" s="49">
        <f t="shared" si="716"/>
        <v>0</v>
      </c>
      <c r="R358" s="53">
        <f t="shared" si="674"/>
        <v>1</v>
      </c>
      <c r="S358" s="28">
        <v>0</v>
      </c>
      <c r="T358" s="68"/>
      <c r="U358" s="12" t="s">
        <v>91</v>
      </c>
    </row>
    <row r="359" spans="1:21" ht="18.75" hidden="1" x14ac:dyDescent="0.25">
      <c r="A359" s="13" t="str">
        <f t="shared" si="669"/>
        <v>b</v>
      </c>
      <c r="B359" s="13" t="str">
        <f t="shared" si="670"/>
        <v>b</v>
      </c>
      <c r="C359" s="5" t="s">
        <v>2</v>
      </c>
      <c r="D359" s="7" t="s">
        <v>10</v>
      </c>
      <c r="E359" s="23"/>
      <c r="F359" s="23"/>
      <c r="G359" s="23">
        <v>0</v>
      </c>
      <c r="H359" s="23"/>
      <c r="I359" s="23"/>
      <c r="J359" s="23">
        <f t="shared" si="671"/>
        <v>0</v>
      </c>
      <c r="K359" s="23">
        <f t="shared" si="672"/>
        <v>0</v>
      </c>
      <c r="L359" s="24" t="e">
        <f t="shared" si="673"/>
        <v>#DIV/0!</v>
      </c>
      <c r="M359" s="28">
        <v>0</v>
      </c>
      <c r="N359" s="28">
        <v>0</v>
      </c>
      <c r="O359" s="23"/>
      <c r="P359" s="23">
        <f t="shared" si="715"/>
        <v>0</v>
      </c>
      <c r="Q359" s="23">
        <f t="shared" si="716"/>
        <v>0</v>
      </c>
      <c r="R359" s="26" t="e">
        <f t="shared" si="674"/>
        <v>#DIV/0!</v>
      </c>
      <c r="S359" s="28">
        <v>0</v>
      </c>
      <c r="T359" s="68"/>
      <c r="U359" s="12" t="s">
        <v>91</v>
      </c>
    </row>
    <row r="360" spans="1:21" ht="18.75" hidden="1" x14ac:dyDescent="0.25">
      <c r="A360" s="13" t="str">
        <f t="shared" si="669"/>
        <v>b</v>
      </c>
      <c r="B360" s="13" t="str">
        <f t="shared" si="670"/>
        <v>b</v>
      </c>
      <c r="C360" s="5" t="s">
        <v>2</v>
      </c>
      <c r="D360" s="4" t="s">
        <v>11</v>
      </c>
      <c r="E360" s="22"/>
      <c r="F360" s="22"/>
      <c r="G360" s="22">
        <v>0</v>
      </c>
      <c r="H360" s="22"/>
      <c r="I360" s="22"/>
      <c r="J360" s="23">
        <f t="shared" si="671"/>
        <v>0</v>
      </c>
      <c r="K360" s="23">
        <f t="shared" si="672"/>
        <v>0</v>
      </c>
      <c r="L360" s="24" t="e">
        <f t="shared" si="673"/>
        <v>#DIV/0!</v>
      </c>
      <c r="M360" s="22">
        <v>0</v>
      </c>
      <c r="N360" s="22">
        <v>0</v>
      </c>
      <c r="O360" s="22"/>
      <c r="P360" s="22">
        <f t="shared" si="715"/>
        <v>0</v>
      </c>
      <c r="Q360" s="22">
        <f t="shared" si="716"/>
        <v>0</v>
      </c>
      <c r="R360" s="25" t="e">
        <f t="shared" si="674"/>
        <v>#DIV/0!</v>
      </c>
      <c r="S360" s="22">
        <v>0</v>
      </c>
      <c r="T360" s="63"/>
      <c r="U360" s="12" t="s">
        <v>91</v>
      </c>
    </row>
    <row r="361" spans="1:21" ht="18.75" hidden="1" x14ac:dyDescent="0.25">
      <c r="A361" s="13" t="str">
        <f t="shared" si="669"/>
        <v>b</v>
      </c>
      <c r="B361" s="13" t="str">
        <f t="shared" si="670"/>
        <v>b</v>
      </c>
      <c r="C361" s="5" t="s">
        <v>2</v>
      </c>
      <c r="D361" s="4" t="s">
        <v>12</v>
      </c>
      <c r="E361" s="22"/>
      <c r="F361" s="22"/>
      <c r="G361" s="22">
        <v>0</v>
      </c>
      <c r="H361" s="22"/>
      <c r="I361" s="22"/>
      <c r="J361" s="23">
        <f t="shared" si="671"/>
        <v>0</v>
      </c>
      <c r="K361" s="23">
        <f t="shared" si="672"/>
        <v>0</v>
      </c>
      <c r="L361" s="24" t="e">
        <f t="shared" si="673"/>
        <v>#DIV/0!</v>
      </c>
      <c r="M361" s="22">
        <v>0</v>
      </c>
      <c r="N361" s="22">
        <v>0</v>
      </c>
      <c r="O361" s="22"/>
      <c r="P361" s="22">
        <f t="shared" si="715"/>
        <v>0</v>
      </c>
      <c r="Q361" s="22">
        <f t="shared" si="716"/>
        <v>0</v>
      </c>
      <c r="R361" s="25" t="e">
        <f t="shared" si="674"/>
        <v>#DIV/0!</v>
      </c>
      <c r="S361" s="22">
        <v>0</v>
      </c>
      <c r="T361" s="63"/>
      <c r="U361" s="12" t="s">
        <v>91</v>
      </c>
    </row>
    <row r="362" spans="1:21" ht="18.75" hidden="1" x14ac:dyDescent="0.25">
      <c r="A362" s="13" t="str">
        <f t="shared" si="669"/>
        <v>b</v>
      </c>
      <c r="B362" s="13" t="str">
        <f t="shared" si="670"/>
        <v>b</v>
      </c>
      <c r="C362" s="5" t="s">
        <v>2</v>
      </c>
      <c r="D362" s="4" t="s">
        <v>13</v>
      </c>
      <c r="E362" s="22"/>
      <c r="F362" s="22"/>
      <c r="G362" s="22">
        <v>0</v>
      </c>
      <c r="H362" s="22"/>
      <c r="I362" s="22"/>
      <c r="J362" s="23">
        <f t="shared" si="671"/>
        <v>0</v>
      </c>
      <c r="K362" s="23">
        <f t="shared" si="672"/>
        <v>0</v>
      </c>
      <c r="L362" s="24" t="e">
        <f t="shared" si="673"/>
        <v>#DIV/0!</v>
      </c>
      <c r="M362" s="22">
        <v>0</v>
      </c>
      <c r="N362" s="22">
        <v>0</v>
      </c>
      <c r="O362" s="22"/>
      <c r="P362" s="22">
        <f t="shared" si="715"/>
        <v>0</v>
      </c>
      <c r="Q362" s="22">
        <f t="shared" si="716"/>
        <v>0</v>
      </c>
      <c r="R362" s="25" t="e">
        <f t="shared" si="674"/>
        <v>#DIV/0!</v>
      </c>
      <c r="S362" s="22">
        <v>0</v>
      </c>
      <c r="T362" s="63"/>
      <c r="U362" s="12" t="s">
        <v>91</v>
      </c>
    </row>
    <row r="363" spans="1:21" ht="54" hidden="1" x14ac:dyDescent="0.25">
      <c r="A363" s="13" t="str">
        <f t="shared" si="669"/>
        <v>b</v>
      </c>
      <c r="B363" s="13" t="str">
        <f t="shared" si="670"/>
        <v>a</v>
      </c>
      <c r="C363" s="16" t="s">
        <v>131</v>
      </c>
      <c r="D363" s="17" t="s">
        <v>132</v>
      </c>
      <c r="E363" s="23"/>
      <c r="F363" s="23"/>
      <c r="G363" s="23">
        <f t="shared" ref="G363" si="717">G364+G372+G373+G374</f>
        <v>165750</v>
      </c>
      <c r="H363" s="23">
        <f t="shared" ref="H363:I363" si="718">H364+H372+H373+H374</f>
        <v>79833</v>
      </c>
      <c r="I363" s="23">
        <f t="shared" si="718"/>
        <v>85917</v>
      </c>
      <c r="J363" s="23">
        <f t="shared" si="671"/>
        <v>165750</v>
      </c>
      <c r="K363" s="49">
        <f t="shared" si="672"/>
        <v>0</v>
      </c>
      <c r="L363" s="50">
        <f t="shared" si="673"/>
        <v>1</v>
      </c>
      <c r="M363" s="27">
        <f t="shared" ref="M363:N363" si="719">M364+M372+M373+M374</f>
        <v>260000</v>
      </c>
      <c r="N363" s="27">
        <f t="shared" si="719"/>
        <v>252000</v>
      </c>
      <c r="O363" s="23">
        <f t="shared" ref="O363" si="720">O364+O372+O373+O374</f>
        <v>86250</v>
      </c>
      <c r="P363" s="23">
        <f t="shared" ref="P363" si="721">P364+P372+P373+P374</f>
        <v>252000</v>
      </c>
      <c r="Q363" s="49">
        <f t="shared" ref="Q363" si="722">Q364+Q372+Q373+Q374</f>
        <v>0</v>
      </c>
      <c r="R363" s="53">
        <f t="shared" si="674"/>
        <v>1</v>
      </c>
      <c r="S363" s="27">
        <f t="shared" ref="S363" si="723">S364+S372+S373+S374</f>
        <v>0</v>
      </c>
      <c r="T363" s="70"/>
      <c r="U363" s="12" t="s">
        <v>91</v>
      </c>
    </row>
    <row r="364" spans="1:21" ht="18.75" hidden="1" x14ac:dyDescent="0.25">
      <c r="A364" s="13" t="str">
        <f t="shared" si="669"/>
        <v>b</v>
      </c>
      <c r="B364" s="13" t="str">
        <f t="shared" si="670"/>
        <v>a</v>
      </c>
      <c r="C364" s="3" t="s">
        <v>2</v>
      </c>
      <c r="D364" s="4" t="s">
        <v>3</v>
      </c>
      <c r="E364" s="22"/>
      <c r="F364" s="22"/>
      <c r="G364" s="22">
        <f t="shared" ref="G364" si="724">G365+G366+G367+G368+G369+G370+G371</f>
        <v>165750</v>
      </c>
      <c r="H364" s="22">
        <f t="shared" ref="H364:I364" si="725">H365+H366+H367+H368+H369+H370+H371</f>
        <v>79833</v>
      </c>
      <c r="I364" s="22">
        <f t="shared" si="725"/>
        <v>85917</v>
      </c>
      <c r="J364" s="23">
        <f t="shared" si="671"/>
        <v>165750</v>
      </c>
      <c r="K364" s="49">
        <f t="shared" si="672"/>
        <v>0</v>
      </c>
      <c r="L364" s="50">
        <f t="shared" si="673"/>
        <v>1</v>
      </c>
      <c r="M364" s="22">
        <f t="shared" ref="M364:N364" si="726">M365+M366+M367+M368+M369+M370+M371</f>
        <v>260000</v>
      </c>
      <c r="N364" s="22">
        <f t="shared" si="726"/>
        <v>252000</v>
      </c>
      <c r="O364" s="22">
        <f t="shared" ref="O364:Q364" si="727">O365+O366+O367+O368+O369+O370+O371</f>
        <v>86250</v>
      </c>
      <c r="P364" s="22">
        <f t="shared" si="727"/>
        <v>252000</v>
      </c>
      <c r="Q364" s="51">
        <f t="shared" si="727"/>
        <v>0</v>
      </c>
      <c r="R364" s="52">
        <f t="shared" si="674"/>
        <v>1</v>
      </c>
      <c r="S364" s="22">
        <f t="shared" ref="S364" si="728">S365+S366+S367+S368+S369+S370+S371</f>
        <v>0</v>
      </c>
      <c r="T364" s="63"/>
      <c r="U364" s="12" t="s">
        <v>91</v>
      </c>
    </row>
    <row r="365" spans="1:21" ht="18.75" hidden="1" x14ac:dyDescent="0.25">
      <c r="A365" s="13" t="str">
        <f t="shared" si="669"/>
        <v>b</v>
      </c>
      <c r="B365" s="13" t="str">
        <f t="shared" si="670"/>
        <v>b</v>
      </c>
      <c r="C365" s="5" t="s">
        <v>2</v>
      </c>
      <c r="D365" s="6" t="s">
        <v>4</v>
      </c>
      <c r="E365" s="23"/>
      <c r="F365" s="23"/>
      <c r="G365" s="23">
        <v>0</v>
      </c>
      <c r="H365" s="23"/>
      <c r="I365" s="23"/>
      <c r="J365" s="23">
        <f t="shared" si="671"/>
        <v>0</v>
      </c>
      <c r="K365" s="23">
        <f t="shared" si="672"/>
        <v>0</v>
      </c>
      <c r="L365" s="24" t="e">
        <f t="shared" si="673"/>
        <v>#DIV/0!</v>
      </c>
      <c r="M365" s="28">
        <v>0</v>
      </c>
      <c r="N365" s="28">
        <v>0</v>
      </c>
      <c r="O365" s="23"/>
      <c r="P365" s="23">
        <f t="shared" ref="P365:P374" si="729">J365+O365</f>
        <v>0</v>
      </c>
      <c r="Q365" s="23">
        <f t="shared" ref="Q365:Q374" si="730">N365-P365</f>
        <v>0</v>
      </c>
      <c r="R365" s="26" t="e">
        <f t="shared" si="674"/>
        <v>#DIV/0!</v>
      </c>
      <c r="S365" s="28">
        <v>0</v>
      </c>
      <c r="T365" s="68"/>
      <c r="U365" s="12" t="s">
        <v>91</v>
      </c>
    </row>
    <row r="366" spans="1:21" ht="18.75" hidden="1" x14ac:dyDescent="0.25">
      <c r="A366" s="13" t="str">
        <f t="shared" si="669"/>
        <v>b</v>
      </c>
      <c r="B366" s="13" t="str">
        <f t="shared" si="670"/>
        <v>b</v>
      </c>
      <c r="C366" s="5" t="s">
        <v>2</v>
      </c>
      <c r="D366" s="6" t="s">
        <v>5</v>
      </c>
      <c r="E366" s="23"/>
      <c r="F366" s="23"/>
      <c r="G366" s="23">
        <v>0</v>
      </c>
      <c r="H366" s="23"/>
      <c r="I366" s="23"/>
      <c r="J366" s="23">
        <f t="shared" si="671"/>
        <v>0</v>
      </c>
      <c r="K366" s="23">
        <f t="shared" si="672"/>
        <v>0</v>
      </c>
      <c r="L366" s="24" t="e">
        <f t="shared" si="673"/>
        <v>#DIV/0!</v>
      </c>
      <c r="M366" s="28">
        <v>0</v>
      </c>
      <c r="N366" s="28">
        <v>0</v>
      </c>
      <c r="O366" s="23"/>
      <c r="P366" s="23">
        <f t="shared" si="729"/>
        <v>0</v>
      </c>
      <c r="Q366" s="23">
        <f t="shared" si="730"/>
        <v>0</v>
      </c>
      <c r="R366" s="26" t="e">
        <f t="shared" si="674"/>
        <v>#DIV/0!</v>
      </c>
      <c r="S366" s="28">
        <v>0</v>
      </c>
      <c r="T366" s="68"/>
      <c r="U366" s="12" t="s">
        <v>91</v>
      </c>
    </row>
    <row r="367" spans="1:21" ht="18.75" hidden="1" x14ac:dyDescent="0.25">
      <c r="A367" s="13" t="str">
        <f t="shared" si="669"/>
        <v>b</v>
      </c>
      <c r="B367" s="13" t="str">
        <f t="shared" si="670"/>
        <v>b</v>
      </c>
      <c r="C367" s="5" t="s">
        <v>2</v>
      </c>
      <c r="D367" s="6" t="s">
        <v>6</v>
      </c>
      <c r="E367" s="23"/>
      <c r="F367" s="23"/>
      <c r="G367" s="23">
        <v>0</v>
      </c>
      <c r="H367" s="23"/>
      <c r="I367" s="23"/>
      <c r="J367" s="23">
        <f t="shared" si="671"/>
        <v>0</v>
      </c>
      <c r="K367" s="23">
        <f t="shared" si="672"/>
        <v>0</v>
      </c>
      <c r="L367" s="24" t="e">
        <f t="shared" si="673"/>
        <v>#DIV/0!</v>
      </c>
      <c r="M367" s="28">
        <v>0</v>
      </c>
      <c r="N367" s="28">
        <v>0</v>
      </c>
      <c r="O367" s="23"/>
      <c r="P367" s="23">
        <f t="shared" si="729"/>
        <v>0</v>
      </c>
      <c r="Q367" s="23">
        <f t="shared" si="730"/>
        <v>0</v>
      </c>
      <c r="R367" s="26" t="e">
        <f t="shared" si="674"/>
        <v>#DIV/0!</v>
      </c>
      <c r="S367" s="28">
        <v>0</v>
      </c>
      <c r="T367" s="68"/>
      <c r="U367" s="12" t="s">
        <v>91</v>
      </c>
    </row>
    <row r="368" spans="1:21" ht="18.75" hidden="1" x14ac:dyDescent="0.25">
      <c r="A368" s="13" t="str">
        <f t="shared" si="669"/>
        <v>b</v>
      </c>
      <c r="B368" s="13" t="str">
        <f t="shared" si="670"/>
        <v>b</v>
      </c>
      <c r="C368" s="5" t="s">
        <v>2</v>
      </c>
      <c r="D368" s="7" t="s">
        <v>7</v>
      </c>
      <c r="E368" s="23"/>
      <c r="F368" s="23"/>
      <c r="G368" s="23">
        <v>0</v>
      </c>
      <c r="H368" s="23"/>
      <c r="I368" s="23"/>
      <c r="J368" s="23">
        <f t="shared" si="671"/>
        <v>0</v>
      </c>
      <c r="K368" s="23">
        <f t="shared" si="672"/>
        <v>0</v>
      </c>
      <c r="L368" s="24" t="e">
        <f t="shared" si="673"/>
        <v>#DIV/0!</v>
      </c>
      <c r="M368" s="28">
        <v>0</v>
      </c>
      <c r="N368" s="28">
        <v>0</v>
      </c>
      <c r="O368" s="23"/>
      <c r="P368" s="23">
        <f t="shared" si="729"/>
        <v>0</v>
      </c>
      <c r="Q368" s="23">
        <f t="shared" si="730"/>
        <v>0</v>
      </c>
      <c r="R368" s="26" t="e">
        <f t="shared" si="674"/>
        <v>#DIV/0!</v>
      </c>
      <c r="S368" s="28">
        <v>0</v>
      </c>
      <c r="T368" s="68"/>
      <c r="U368" s="12" t="s">
        <v>91</v>
      </c>
    </row>
    <row r="369" spans="1:21" ht="18.75" hidden="1" x14ac:dyDescent="0.25">
      <c r="A369" s="13" t="str">
        <f t="shared" si="669"/>
        <v>b</v>
      </c>
      <c r="B369" s="13" t="str">
        <f t="shared" si="670"/>
        <v>b</v>
      </c>
      <c r="C369" s="5" t="s">
        <v>2</v>
      </c>
      <c r="D369" s="7" t="s">
        <v>8</v>
      </c>
      <c r="E369" s="23"/>
      <c r="F369" s="23"/>
      <c r="G369" s="23">
        <v>0</v>
      </c>
      <c r="H369" s="23"/>
      <c r="I369" s="23"/>
      <c r="J369" s="23">
        <f t="shared" si="671"/>
        <v>0</v>
      </c>
      <c r="K369" s="23">
        <f t="shared" si="672"/>
        <v>0</v>
      </c>
      <c r="L369" s="24" t="e">
        <f t="shared" si="673"/>
        <v>#DIV/0!</v>
      </c>
      <c r="M369" s="28">
        <v>0</v>
      </c>
      <c r="N369" s="28">
        <v>0</v>
      </c>
      <c r="O369" s="23"/>
      <c r="P369" s="23">
        <f t="shared" si="729"/>
        <v>0</v>
      </c>
      <c r="Q369" s="23">
        <f t="shared" si="730"/>
        <v>0</v>
      </c>
      <c r="R369" s="26" t="e">
        <f t="shared" si="674"/>
        <v>#DIV/0!</v>
      </c>
      <c r="S369" s="28">
        <v>0</v>
      </c>
      <c r="T369" s="68"/>
      <c r="U369" s="12" t="s">
        <v>91</v>
      </c>
    </row>
    <row r="370" spans="1:21" ht="18.75" hidden="1" x14ac:dyDescent="0.25">
      <c r="A370" s="13" t="str">
        <f t="shared" si="669"/>
        <v>b</v>
      </c>
      <c r="B370" s="13" t="str">
        <f t="shared" si="670"/>
        <v>a</v>
      </c>
      <c r="C370" s="5" t="s">
        <v>2</v>
      </c>
      <c r="D370" s="7" t="s">
        <v>9</v>
      </c>
      <c r="E370" s="23"/>
      <c r="F370" s="23"/>
      <c r="G370" s="23">
        <v>165750</v>
      </c>
      <c r="H370" s="23">
        <v>79833</v>
      </c>
      <c r="I370" s="23">
        <v>85917</v>
      </c>
      <c r="J370" s="23">
        <f t="shared" si="671"/>
        <v>165750</v>
      </c>
      <c r="K370" s="49">
        <f t="shared" si="672"/>
        <v>0</v>
      </c>
      <c r="L370" s="50">
        <f t="shared" si="673"/>
        <v>1</v>
      </c>
      <c r="M370" s="28">
        <v>260000</v>
      </c>
      <c r="N370" s="28">
        <v>252000</v>
      </c>
      <c r="O370" s="23">
        <v>86250</v>
      </c>
      <c r="P370" s="23">
        <f t="shared" si="729"/>
        <v>252000</v>
      </c>
      <c r="Q370" s="49">
        <f t="shared" si="730"/>
        <v>0</v>
      </c>
      <c r="R370" s="53">
        <f t="shared" si="674"/>
        <v>1</v>
      </c>
      <c r="S370" s="28">
        <v>0</v>
      </c>
      <c r="T370" s="68"/>
      <c r="U370" s="12" t="s">
        <v>91</v>
      </c>
    </row>
    <row r="371" spans="1:21" ht="18.75" hidden="1" x14ac:dyDescent="0.25">
      <c r="A371" s="13" t="str">
        <f t="shared" si="669"/>
        <v>b</v>
      </c>
      <c r="B371" s="13" t="str">
        <f t="shared" si="670"/>
        <v>b</v>
      </c>
      <c r="C371" s="5" t="s">
        <v>2</v>
      </c>
      <c r="D371" s="7" t="s">
        <v>10</v>
      </c>
      <c r="E371" s="23"/>
      <c r="F371" s="23"/>
      <c r="G371" s="23"/>
      <c r="H371" s="23"/>
      <c r="I371" s="23"/>
      <c r="J371" s="23">
        <f t="shared" si="671"/>
        <v>0</v>
      </c>
      <c r="K371" s="23">
        <f t="shared" si="672"/>
        <v>0</v>
      </c>
      <c r="L371" s="24" t="e">
        <f t="shared" si="673"/>
        <v>#DIV/0!</v>
      </c>
      <c r="M371" s="28">
        <v>0</v>
      </c>
      <c r="N371" s="28">
        <v>0</v>
      </c>
      <c r="O371" s="23"/>
      <c r="P371" s="23">
        <f t="shared" si="729"/>
        <v>0</v>
      </c>
      <c r="Q371" s="23">
        <f t="shared" si="730"/>
        <v>0</v>
      </c>
      <c r="R371" s="26" t="e">
        <f t="shared" si="674"/>
        <v>#DIV/0!</v>
      </c>
      <c r="S371" s="28">
        <v>0</v>
      </c>
      <c r="T371" s="68"/>
      <c r="U371" s="12" t="s">
        <v>91</v>
      </c>
    </row>
    <row r="372" spans="1:21" ht="18.75" hidden="1" x14ac:dyDescent="0.25">
      <c r="A372" s="13" t="str">
        <f t="shared" si="669"/>
        <v>b</v>
      </c>
      <c r="B372" s="13" t="str">
        <f t="shared" si="670"/>
        <v>b</v>
      </c>
      <c r="C372" s="5" t="s">
        <v>2</v>
      </c>
      <c r="D372" s="4" t="s">
        <v>11</v>
      </c>
      <c r="E372" s="22"/>
      <c r="F372" s="22"/>
      <c r="G372" s="22">
        <v>0</v>
      </c>
      <c r="H372" s="22"/>
      <c r="I372" s="22"/>
      <c r="J372" s="23">
        <f t="shared" si="671"/>
        <v>0</v>
      </c>
      <c r="K372" s="23">
        <f t="shared" si="672"/>
        <v>0</v>
      </c>
      <c r="L372" s="24" t="e">
        <f t="shared" si="673"/>
        <v>#DIV/0!</v>
      </c>
      <c r="M372" s="22">
        <v>0</v>
      </c>
      <c r="N372" s="22">
        <v>0</v>
      </c>
      <c r="O372" s="22"/>
      <c r="P372" s="22">
        <f t="shared" si="729"/>
        <v>0</v>
      </c>
      <c r="Q372" s="22">
        <f t="shared" si="730"/>
        <v>0</v>
      </c>
      <c r="R372" s="25" t="e">
        <f t="shared" si="674"/>
        <v>#DIV/0!</v>
      </c>
      <c r="S372" s="22">
        <v>0</v>
      </c>
      <c r="T372" s="63"/>
      <c r="U372" s="12" t="s">
        <v>91</v>
      </c>
    </row>
    <row r="373" spans="1:21" ht="18.75" hidden="1" x14ac:dyDescent="0.25">
      <c r="A373" s="13" t="str">
        <f t="shared" si="669"/>
        <v>b</v>
      </c>
      <c r="B373" s="13" t="str">
        <f t="shared" si="670"/>
        <v>b</v>
      </c>
      <c r="C373" s="5" t="s">
        <v>2</v>
      </c>
      <c r="D373" s="4" t="s">
        <v>12</v>
      </c>
      <c r="E373" s="22"/>
      <c r="F373" s="22"/>
      <c r="G373" s="22">
        <v>0</v>
      </c>
      <c r="H373" s="22"/>
      <c r="I373" s="22"/>
      <c r="J373" s="23">
        <f t="shared" si="671"/>
        <v>0</v>
      </c>
      <c r="K373" s="23">
        <f t="shared" si="672"/>
        <v>0</v>
      </c>
      <c r="L373" s="24" t="e">
        <f t="shared" si="673"/>
        <v>#DIV/0!</v>
      </c>
      <c r="M373" s="22">
        <v>0</v>
      </c>
      <c r="N373" s="22">
        <v>0</v>
      </c>
      <c r="O373" s="22"/>
      <c r="P373" s="22">
        <f t="shared" si="729"/>
        <v>0</v>
      </c>
      <c r="Q373" s="22">
        <f t="shared" si="730"/>
        <v>0</v>
      </c>
      <c r="R373" s="25" t="e">
        <f t="shared" si="674"/>
        <v>#DIV/0!</v>
      </c>
      <c r="S373" s="22">
        <v>0</v>
      </c>
      <c r="T373" s="63"/>
      <c r="U373" s="12" t="s">
        <v>91</v>
      </c>
    </row>
    <row r="374" spans="1:21" ht="18.75" hidden="1" x14ac:dyDescent="0.25">
      <c r="A374" s="13" t="str">
        <f t="shared" si="669"/>
        <v>b</v>
      </c>
      <c r="B374" s="13" t="str">
        <f t="shared" si="670"/>
        <v>b</v>
      </c>
      <c r="C374" s="5" t="s">
        <v>2</v>
      </c>
      <c r="D374" s="4" t="s">
        <v>13</v>
      </c>
      <c r="E374" s="22"/>
      <c r="F374" s="22"/>
      <c r="G374" s="22">
        <v>0</v>
      </c>
      <c r="H374" s="22"/>
      <c r="I374" s="22"/>
      <c r="J374" s="23">
        <f t="shared" si="671"/>
        <v>0</v>
      </c>
      <c r="K374" s="23">
        <f t="shared" si="672"/>
        <v>0</v>
      </c>
      <c r="L374" s="24" t="e">
        <f t="shared" si="673"/>
        <v>#DIV/0!</v>
      </c>
      <c r="M374" s="22">
        <v>0</v>
      </c>
      <c r="N374" s="22">
        <v>0</v>
      </c>
      <c r="O374" s="22"/>
      <c r="P374" s="22">
        <f t="shared" si="729"/>
        <v>0</v>
      </c>
      <c r="Q374" s="22">
        <f t="shared" si="730"/>
        <v>0</v>
      </c>
      <c r="R374" s="25" t="e">
        <f t="shared" si="674"/>
        <v>#DIV/0!</v>
      </c>
      <c r="S374" s="22">
        <v>0</v>
      </c>
      <c r="T374" s="63"/>
      <c r="U374" s="12" t="s">
        <v>91</v>
      </c>
    </row>
    <row r="375" spans="1:21" ht="94.5" hidden="1" customHeight="1" x14ac:dyDescent="0.25">
      <c r="A375" s="13" t="str">
        <f t="shared" si="669"/>
        <v>b</v>
      </c>
      <c r="B375" s="13" t="str">
        <f t="shared" si="670"/>
        <v>a</v>
      </c>
      <c r="C375" s="16" t="s">
        <v>133</v>
      </c>
      <c r="D375" s="17" t="s">
        <v>38</v>
      </c>
      <c r="E375" s="23"/>
      <c r="F375" s="23"/>
      <c r="G375" s="23">
        <f t="shared" ref="G375" si="731">G376+G384+G385+G386</f>
        <v>180350</v>
      </c>
      <c r="H375" s="23">
        <f t="shared" ref="H375:I375" si="732">H376+H384+H385+H386</f>
        <v>116550</v>
      </c>
      <c r="I375" s="23">
        <f t="shared" si="732"/>
        <v>63800</v>
      </c>
      <c r="J375" s="23">
        <f t="shared" si="671"/>
        <v>180350</v>
      </c>
      <c r="K375" s="49">
        <f t="shared" si="672"/>
        <v>0</v>
      </c>
      <c r="L375" s="50">
        <f t="shared" si="673"/>
        <v>1</v>
      </c>
      <c r="M375" s="27">
        <f t="shared" ref="M375:N375" si="733">M376+M384+M385+M386</f>
        <v>260000</v>
      </c>
      <c r="N375" s="27">
        <f t="shared" si="733"/>
        <v>255500</v>
      </c>
      <c r="O375" s="23">
        <f t="shared" ref="O375" si="734">O376+O384+O385+O386</f>
        <v>75150</v>
      </c>
      <c r="P375" s="23">
        <f t="shared" ref="P375" si="735">P376+P384+P385+P386</f>
        <v>255500</v>
      </c>
      <c r="Q375" s="49">
        <f t="shared" ref="Q375" si="736">Q376+Q384+Q385+Q386</f>
        <v>0</v>
      </c>
      <c r="R375" s="53">
        <f t="shared" si="674"/>
        <v>1</v>
      </c>
      <c r="S375" s="27">
        <f t="shared" ref="S375" si="737">S376+S384+S385+S386</f>
        <v>0</v>
      </c>
      <c r="T375" s="70"/>
      <c r="U375" s="12" t="s">
        <v>91</v>
      </c>
    </row>
    <row r="376" spans="1:21" ht="18.75" hidden="1" x14ac:dyDescent="0.25">
      <c r="A376" s="13" t="str">
        <f t="shared" si="669"/>
        <v>b</v>
      </c>
      <c r="B376" s="13" t="str">
        <f t="shared" si="670"/>
        <v>a</v>
      </c>
      <c r="C376" s="3" t="s">
        <v>2</v>
      </c>
      <c r="D376" s="4" t="s">
        <v>3</v>
      </c>
      <c r="E376" s="22"/>
      <c r="F376" s="22"/>
      <c r="G376" s="22">
        <f t="shared" ref="G376" si="738">G377+G378+G379+G380+G381+G382+G383</f>
        <v>180350</v>
      </c>
      <c r="H376" s="22">
        <f t="shared" ref="H376:I376" si="739">H377+H378+H379+H380+H381+H382+H383</f>
        <v>116550</v>
      </c>
      <c r="I376" s="22">
        <f t="shared" si="739"/>
        <v>63800</v>
      </c>
      <c r="J376" s="23">
        <f t="shared" si="671"/>
        <v>180350</v>
      </c>
      <c r="K376" s="49">
        <f t="shared" si="672"/>
        <v>0</v>
      </c>
      <c r="L376" s="50">
        <f t="shared" si="673"/>
        <v>1</v>
      </c>
      <c r="M376" s="22">
        <f t="shared" ref="M376:N376" si="740">M377+M378+M379+M380+M381+M382+M383</f>
        <v>260000</v>
      </c>
      <c r="N376" s="22">
        <f t="shared" si="740"/>
        <v>255500</v>
      </c>
      <c r="O376" s="22">
        <f t="shared" ref="O376:Q376" si="741">O377+O378+O379+O380+O381+O382+O383</f>
        <v>75150</v>
      </c>
      <c r="P376" s="22">
        <f t="shared" si="741"/>
        <v>255500</v>
      </c>
      <c r="Q376" s="51">
        <f t="shared" si="741"/>
        <v>0</v>
      </c>
      <c r="R376" s="52">
        <f t="shared" si="674"/>
        <v>1</v>
      </c>
      <c r="S376" s="22">
        <f t="shared" ref="S376" si="742">S377+S378+S379+S380+S381+S382+S383</f>
        <v>0</v>
      </c>
      <c r="T376" s="63"/>
      <c r="U376" s="12" t="s">
        <v>91</v>
      </c>
    </row>
    <row r="377" spans="1:21" ht="18.75" hidden="1" x14ac:dyDescent="0.25">
      <c r="A377" s="13" t="str">
        <f t="shared" si="669"/>
        <v>b</v>
      </c>
      <c r="B377" s="13" t="str">
        <f t="shared" si="670"/>
        <v>b</v>
      </c>
      <c r="C377" s="5" t="s">
        <v>2</v>
      </c>
      <c r="D377" s="6" t="s">
        <v>4</v>
      </c>
      <c r="E377" s="23"/>
      <c r="F377" s="23"/>
      <c r="G377" s="23">
        <v>0</v>
      </c>
      <c r="H377" s="23"/>
      <c r="I377" s="23"/>
      <c r="J377" s="23">
        <f t="shared" si="671"/>
        <v>0</v>
      </c>
      <c r="K377" s="23">
        <f t="shared" si="672"/>
        <v>0</v>
      </c>
      <c r="L377" s="24" t="e">
        <f t="shared" si="673"/>
        <v>#DIV/0!</v>
      </c>
      <c r="M377" s="28">
        <v>0</v>
      </c>
      <c r="N377" s="28">
        <v>0</v>
      </c>
      <c r="O377" s="23"/>
      <c r="P377" s="23">
        <f t="shared" ref="P377:P386" si="743">J377+O377</f>
        <v>0</v>
      </c>
      <c r="Q377" s="23">
        <f t="shared" ref="Q377:Q386" si="744">N377-P377</f>
        <v>0</v>
      </c>
      <c r="R377" s="26" t="e">
        <f t="shared" si="674"/>
        <v>#DIV/0!</v>
      </c>
      <c r="S377" s="28">
        <v>0</v>
      </c>
      <c r="T377" s="68"/>
      <c r="U377" s="12" t="s">
        <v>91</v>
      </c>
    </row>
    <row r="378" spans="1:21" ht="18.75" hidden="1" x14ac:dyDescent="0.25">
      <c r="A378" s="13" t="str">
        <f t="shared" si="669"/>
        <v>b</v>
      </c>
      <c r="B378" s="13" t="str">
        <f t="shared" si="670"/>
        <v>b</v>
      </c>
      <c r="C378" s="5" t="s">
        <v>2</v>
      </c>
      <c r="D378" s="6" t="s">
        <v>5</v>
      </c>
      <c r="E378" s="23"/>
      <c r="F378" s="23"/>
      <c r="G378" s="23">
        <v>0</v>
      </c>
      <c r="H378" s="23"/>
      <c r="I378" s="23"/>
      <c r="J378" s="23">
        <f t="shared" si="671"/>
        <v>0</v>
      </c>
      <c r="K378" s="23">
        <f t="shared" si="672"/>
        <v>0</v>
      </c>
      <c r="L378" s="24" t="e">
        <f t="shared" si="673"/>
        <v>#DIV/0!</v>
      </c>
      <c r="M378" s="28">
        <v>0</v>
      </c>
      <c r="N378" s="28">
        <v>0</v>
      </c>
      <c r="O378" s="23"/>
      <c r="P378" s="23">
        <f t="shared" si="743"/>
        <v>0</v>
      </c>
      <c r="Q378" s="23">
        <f t="shared" si="744"/>
        <v>0</v>
      </c>
      <c r="R378" s="26" t="e">
        <f t="shared" si="674"/>
        <v>#DIV/0!</v>
      </c>
      <c r="S378" s="28">
        <v>0</v>
      </c>
      <c r="T378" s="68"/>
      <c r="U378" s="12" t="s">
        <v>91</v>
      </c>
    </row>
    <row r="379" spans="1:21" ht="18.75" hidden="1" x14ac:dyDescent="0.25">
      <c r="A379" s="13" t="str">
        <f t="shared" si="669"/>
        <v>b</v>
      </c>
      <c r="B379" s="13" t="str">
        <f t="shared" si="670"/>
        <v>b</v>
      </c>
      <c r="C379" s="5" t="s">
        <v>2</v>
      </c>
      <c r="D379" s="6" t="s">
        <v>6</v>
      </c>
      <c r="E379" s="23"/>
      <c r="F379" s="23"/>
      <c r="G379" s="23">
        <v>0</v>
      </c>
      <c r="H379" s="23"/>
      <c r="I379" s="23"/>
      <c r="J379" s="23">
        <f t="shared" si="671"/>
        <v>0</v>
      </c>
      <c r="K379" s="23">
        <f t="shared" si="672"/>
        <v>0</v>
      </c>
      <c r="L379" s="24" t="e">
        <f t="shared" si="673"/>
        <v>#DIV/0!</v>
      </c>
      <c r="M379" s="28">
        <v>0</v>
      </c>
      <c r="N379" s="28">
        <v>0</v>
      </c>
      <c r="O379" s="23"/>
      <c r="P379" s="23">
        <f t="shared" si="743"/>
        <v>0</v>
      </c>
      <c r="Q379" s="23">
        <f t="shared" si="744"/>
        <v>0</v>
      </c>
      <c r="R379" s="26" t="e">
        <f t="shared" si="674"/>
        <v>#DIV/0!</v>
      </c>
      <c r="S379" s="28">
        <v>0</v>
      </c>
      <c r="T379" s="68"/>
      <c r="U379" s="12" t="s">
        <v>91</v>
      </c>
    </row>
    <row r="380" spans="1:21" ht="18.75" hidden="1" x14ac:dyDescent="0.25">
      <c r="A380" s="13" t="str">
        <f t="shared" si="669"/>
        <v>b</v>
      </c>
      <c r="B380" s="13" t="str">
        <f t="shared" si="670"/>
        <v>b</v>
      </c>
      <c r="C380" s="5" t="s">
        <v>2</v>
      </c>
      <c r="D380" s="7" t="s">
        <v>7</v>
      </c>
      <c r="E380" s="23"/>
      <c r="F380" s="23"/>
      <c r="G380" s="23">
        <v>0</v>
      </c>
      <c r="H380" s="23"/>
      <c r="I380" s="23"/>
      <c r="J380" s="23">
        <f t="shared" si="671"/>
        <v>0</v>
      </c>
      <c r="K380" s="23">
        <f t="shared" si="672"/>
        <v>0</v>
      </c>
      <c r="L380" s="24" t="e">
        <f t="shared" si="673"/>
        <v>#DIV/0!</v>
      </c>
      <c r="M380" s="28">
        <v>0</v>
      </c>
      <c r="N380" s="28">
        <v>0</v>
      </c>
      <c r="O380" s="23"/>
      <c r="P380" s="23">
        <f t="shared" si="743"/>
        <v>0</v>
      </c>
      <c r="Q380" s="23">
        <f t="shared" si="744"/>
        <v>0</v>
      </c>
      <c r="R380" s="26" t="e">
        <f t="shared" si="674"/>
        <v>#DIV/0!</v>
      </c>
      <c r="S380" s="28">
        <v>0</v>
      </c>
      <c r="T380" s="68"/>
      <c r="U380" s="12" t="s">
        <v>91</v>
      </c>
    </row>
    <row r="381" spans="1:21" ht="18.75" hidden="1" x14ac:dyDescent="0.25">
      <c r="A381" s="13" t="str">
        <f t="shared" si="669"/>
        <v>b</v>
      </c>
      <c r="B381" s="13" t="str">
        <f t="shared" si="670"/>
        <v>b</v>
      </c>
      <c r="C381" s="5" t="s">
        <v>2</v>
      </c>
      <c r="D381" s="7" t="s">
        <v>8</v>
      </c>
      <c r="E381" s="23"/>
      <c r="F381" s="23"/>
      <c r="G381" s="23">
        <v>0</v>
      </c>
      <c r="H381" s="23"/>
      <c r="I381" s="23"/>
      <c r="J381" s="23">
        <f t="shared" si="671"/>
        <v>0</v>
      </c>
      <c r="K381" s="23">
        <f t="shared" si="672"/>
        <v>0</v>
      </c>
      <c r="L381" s="24" t="e">
        <f t="shared" si="673"/>
        <v>#DIV/0!</v>
      </c>
      <c r="M381" s="28">
        <v>0</v>
      </c>
      <c r="N381" s="28">
        <v>0</v>
      </c>
      <c r="O381" s="23"/>
      <c r="P381" s="23">
        <f t="shared" si="743"/>
        <v>0</v>
      </c>
      <c r="Q381" s="23">
        <f t="shared" si="744"/>
        <v>0</v>
      </c>
      <c r="R381" s="26" t="e">
        <f t="shared" si="674"/>
        <v>#DIV/0!</v>
      </c>
      <c r="S381" s="28">
        <v>0</v>
      </c>
      <c r="T381" s="68"/>
      <c r="U381" s="12" t="s">
        <v>91</v>
      </c>
    </row>
    <row r="382" spans="1:21" ht="18.75" hidden="1" x14ac:dyDescent="0.25">
      <c r="A382" s="13" t="str">
        <f t="shared" si="669"/>
        <v>b</v>
      </c>
      <c r="B382" s="13" t="str">
        <f t="shared" si="670"/>
        <v>a</v>
      </c>
      <c r="C382" s="5" t="s">
        <v>2</v>
      </c>
      <c r="D382" s="7" t="s">
        <v>9</v>
      </c>
      <c r="E382" s="23"/>
      <c r="F382" s="23"/>
      <c r="G382" s="23">
        <v>180350</v>
      </c>
      <c r="H382" s="23">
        <v>116550</v>
      </c>
      <c r="I382" s="23">
        <v>63800</v>
      </c>
      <c r="J382" s="23">
        <f t="shared" si="671"/>
        <v>180350</v>
      </c>
      <c r="K382" s="49">
        <f t="shared" si="672"/>
        <v>0</v>
      </c>
      <c r="L382" s="50">
        <f t="shared" si="673"/>
        <v>1</v>
      </c>
      <c r="M382" s="28">
        <v>260000</v>
      </c>
      <c r="N382" s="28">
        <v>255500</v>
      </c>
      <c r="O382" s="23">
        <v>75150</v>
      </c>
      <c r="P382" s="23">
        <f t="shared" si="743"/>
        <v>255500</v>
      </c>
      <c r="Q382" s="49">
        <f t="shared" si="744"/>
        <v>0</v>
      </c>
      <c r="R382" s="53">
        <f t="shared" si="674"/>
        <v>1</v>
      </c>
      <c r="S382" s="28">
        <v>0</v>
      </c>
      <c r="T382" s="68"/>
      <c r="U382" s="12" t="s">
        <v>91</v>
      </c>
    </row>
    <row r="383" spans="1:21" ht="18.75" hidden="1" x14ac:dyDescent="0.25">
      <c r="A383" s="13" t="str">
        <f t="shared" si="669"/>
        <v>b</v>
      </c>
      <c r="B383" s="13" t="str">
        <f t="shared" si="670"/>
        <v>b</v>
      </c>
      <c r="C383" s="5" t="s">
        <v>2</v>
      </c>
      <c r="D383" s="7" t="s">
        <v>10</v>
      </c>
      <c r="E383" s="23"/>
      <c r="F383" s="23"/>
      <c r="G383" s="23">
        <v>0</v>
      </c>
      <c r="H383" s="23"/>
      <c r="I383" s="23"/>
      <c r="J383" s="23">
        <f t="shared" si="671"/>
        <v>0</v>
      </c>
      <c r="K383" s="23">
        <f t="shared" si="672"/>
        <v>0</v>
      </c>
      <c r="L383" s="24" t="e">
        <f t="shared" si="673"/>
        <v>#DIV/0!</v>
      </c>
      <c r="M383" s="28">
        <v>0</v>
      </c>
      <c r="N383" s="28">
        <v>0</v>
      </c>
      <c r="O383" s="23"/>
      <c r="P383" s="23">
        <f t="shared" si="743"/>
        <v>0</v>
      </c>
      <c r="Q383" s="23">
        <f t="shared" si="744"/>
        <v>0</v>
      </c>
      <c r="R383" s="26" t="e">
        <f t="shared" si="674"/>
        <v>#DIV/0!</v>
      </c>
      <c r="S383" s="28">
        <v>0</v>
      </c>
      <c r="T383" s="68"/>
      <c r="U383" s="12" t="s">
        <v>91</v>
      </c>
    </row>
    <row r="384" spans="1:21" ht="18.75" hidden="1" x14ac:dyDescent="0.25">
      <c r="A384" s="13" t="str">
        <f t="shared" si="669"/>
        <v>b</v>
      </c>
      <c r="B384" s="13" t="str">
        <f t="shared" si="670"/>
        <v>b</v>
      </c>
      <c r="C384" s="5" t="s">
        <v>2</v>
      </c>
      <c r="D384" s="4" t="s">
        <v>11</v>
      </c>
      <c r="E384" s="22"/>
      <c r="F384" s="22"/>
      <c r="G384" s="22">
        <v>0</v>
      </c>
      <c r="H384" s="22"/>
      <c r="I384" s="22"/>
      <c r="J384" s="23">
        <f t="shared" si="671"/>
        <v>0</v>
      </c>
      <c r="K384" s="23">
        <f t="shared" si="672"/>
        <v>0</v>
      </c>
      <c r="L384" s="24" t="e">
        <f t="shared" si="673"/>
        <v>#DIV/0!</v>
      </c>
      <c r="M384" s="22">
        <v>0</v>
      </c>
      <c r="N384" s="22">
        <v>0</v>
      </c>
      <c r="O384" s="22"/>
      <c r="P384" s="22">
        <f t="shared" si="743"/>
        <v>0</v>
      </c>
      <c r="Q384" s="22">
        <f t="shared" si="744"/>
        <v>0</v>
      </c>
      <c r="R384" s="25" t="e">
        <f t="shared" si="674"/>
        <v>#DIV/0!</v>
      </c>
      <c r="S384" s="22">
        <v>0</v>
      </c>
      <c r="T384" s="63"/>
      <c r="U384" s="12" t="s">
        <v>91</v>
      </c>
    </row>
    <row r="385" spans="1:21" ht="18.75" hidden="1" x14ac:dyDescent="0.25">
      <c r="A385" s="13" t="str">
        <f t="shared" si="669"/>
        <v>b</v>
      </c>
      <c r="B385" s="13" t="str">
        <f t="shared" si="670"/>
        <v>b</v>
      </c>
      <c r="C385" s="5" t="s">
        <v>2</v>
      </c>
      <c r="D385" s="4" t="s">
        <v>12</v>
      </c>
      <c r="E385" s="22"/>
      <c r="F385" s="22"/>
      <c r="G385" s="22">
        <v>0</v>
      </c>
      <c r="H385" s="22"/>
      <c r="I385" s="22"/>
      <c r="J385" s="23">
        <f t="shared" si="671"/>
        <v>0</v>
      </c>
      <c r="K385" s="23">
        <f t="shared" si="672"/>
        <v>0</v>
      </c>
      <c r="L385" s="24" t="e">
        <f t="shared" si="673"/>
        <v>#DIV/0!</v>
      </c>
      <c r="M385" s="22">
        <v>0</v>
      </c>
      <c r="N385" s="22">
        <v>0</v>
      </c>
      <c r="O385" s="22"/>
      <c r="P385" s="22">
        <f t="shared" si="743"/>
        <v>0</v>
      </c>
      <c r="Q385" s="22">
        <f t="shared" si="744"/>
        <v>0</v>
      </c>
      <c r="R385" s="25" t="e">
        <f t="shared" si="674"/>
        <v>#DIV/0!</v>
      </c>
      <c r="S385" s="22">
        <v>0</v>
      </c>
      <c r="T385" s="63"/>
      <c r="U385" s="12" t="s">
        <v>91</v>
      </c>
    </row>
    <row r="386" spans="1:21" ht="18.75" hidden="1" x14ac:dyDescent="0.25">
      <c r="A386" s="13" t="str">
        <f t="shared" si="669"/>
        <v>b</v>
      </c>
      <c r="B386" s="13" t="str">
        <f t="shared" si="670"/>
        <v>b</v>
      </c>
      <c r="C386" s="5" t="s">
        <v>2</v>
      </c>
      <c r="D386" s="4" t="s">
        <v>13</v>
      </c>
      <c r="E386" s="22"/>
      <c r="F386" s="22"/>
      <c r="G386" s="22">
        <v>0</v>
      </c>
      <c r="H386" s="22"/>
      <c r="I386" s="22"/>
      <c r="J386" s="23">
        <f t="shared" si="671"/>
        <v>0</v>
      </c>
      <c r="K386" s="23">
        <f t="shared" si="672"/>
        <v>0</v>
      </c>
      <c r="L386" s="24" t="e">
        <f t="shared" si="673"/>
        <v>#DIV/0!</v>
      </c>
      <c r="M386" s="22">
        <v>0</v>
      </c>
      <c r="N386" s="22">
        <v>0</v>
      </c>
      <c r="O386" s="22"/>
      <c r="P386" s="22">
        <f t="shared" si="743"/>
        <v>0</v>
      </c>
      <c r="Q386" s="22">
        <f t="shared" si="744"/>
        <v>0</v>
      </c>
      <c r="R386" s="25" t="e">
        <f t="shared" si="674"/>
        <v>#DIV/0!</v>
      </c>
      <c r="S386" s="22">
        <v>0</v>
      </c>
      <c r="T386" s="63"/>
      <c r="U386" s="12" t="s">
        <v>91</v>
      </c>
    </row>
    <row r="387" spans="1:21" ht="36" hidden="1" x14ac:dyDescent="0.25">
      <c r="A387" s="13" t="str">
        <f t="shared" si="669"/>
        <v>b</v>
      </c>
      <c r="B387" s="13" t="str">
        <f t="shared" si="670"/>
        <v>a</v>
      </c>
      <c r="C387" s="58" t="s">
        <v>134</v>
      </c>
      <c r="D387" s="59" t="s">
        <v>39</v>
      </c>
      <c r="E387" s="23">
        <f t="shared" ref="E387:G387" si="745">E388+E396+E397+E398</f>
        <v>0</v>
      </c>
      <c r="F387" s="23"/>
      <c r="G387" s="23">
        <f t="shared" si="745"/>
        <v>39521300</v>
      </c>
      <c r="H387" s="23">
        <f t="shared" ref="H387:I387" si="746">H388+H396+H397+H398</f>
        <v>26042457</v>
      </c>
      <c r="I387" s="23">
        <f t="shared" si="746"/>
        <v>13415680</v>
      </c>
      <c r="J387" s="23">
        <f t="shared" si="671"/>
        <v>39458137</v>
      </c>
      <c r="K387" s="49">
        <f t="shared" si="672"/>
        <v>63163</v>
      </c>
      <c r="L387" s="50">
        <f t="shared" si="673"/>
        <v>0.99840179852383404</v>
      </c>
      <c r="M387" s="23">
        <f t="shared" ref="M387:O387" si="747">M388+M396+M397+M398</f>
        <v>46500000</v>
      </c>
      <c r="N387" s="60">
        <f t="shared" si="747"/>
        <v>46500000</v>
      </c>
      <c r="O387" s="23">
        <f t="shared" si="747"/>
        <v>13441800</v>
      </c>
      <c r="P387" s="60">
        <f t="shared" ref="P387" si="748">P388+P396+P397+P398</f>
        <v>52899937</v>
      </c>
      <c r="Q387" s="56">
        <f t="shared" ref="Q387" si="749">Q388+Q396+Q397+Q398</f>
        <v>-6399937</v>
      </c>
      <c r="R387" s="53">
        <f t="shared" si="674"/>
        <v>1.1376330537634409</v>
      </c>
      <c r="S387" s="60">
        <f t="shared" ref="S387" si="750">S388+S396+S397+S398</f>
        <v>0</v>
      </c>
      <c r="T387" s="71"/>
      <c r="U387" s="12" t="s">
        <v>91</v>
      </c>
    </row>
    <row r="388" spans="1:21" ht="18.75" hidden="1" x14ac:dyDescent="0.25">
      <c r="A388" s="13" t="str">
        <f t="shared" ref="A388:A451" si="751">IF((S388)&gt;0,"a","b")</f>
        <v>b</v>
      </c>
      <c r="B388" s="13" t="str">
        <f t="shared" ref="B388:B451" si="752">IF((G388+H388+E388+J388+M388+N388+O388+P388)&gt;0,"a","b")</f>
        <v>a</v>
      </c>
      <c r="C388" s="3" t="s">
        <v>2</v>
      </c>
      <c r="D388" s="4" t="s">
        <v>3</v>
      </c>
      <c r="E388" s="22">
        <f t="shared" ref="E388" si="753">E389+E390+E391+E392+E393+E394+E395</f>
        <v>0</v>
      </c>
      <c r="F388" s="22"/>
      <c r="G388" s="22">
        <f t="shared" ref="G388" si="754">G389+G390+G391+G392+G393+G394+G395</f>
        <v>39521300</v>
      </c>
      <c r="H388" s="22">
        <f t="shared" ref="H388:I388" si="755">H389+H390+H391+H392+H393+H394+H395</f>
        <v>26042457</v>
      </c>
      <c r="I388" s="22">
        <f t="shared" si="755"/>
        <v>13415680</v>
      </c>
      <c r="J388" s="23">
        <f t="shared" ref="J388:J451" si="756">H388+I388</f>
        <v>39458137</v>
      </c>
      <c r="K388" s="49">
        <f t="shared" ref="K388:K451" si="757">G388-J388</f>
        <v>63163</v>
      </c>
      <c r="L388" s="50">
        <f t="shared" ref="L388:L451" si="758">J388/G388</f>
        <v>0.99840179852383404</v>
      </c>
      <c r="M388" s="22">
        <f t="shared" ref="M388:O388" si="759">M389+M390+M391+M392+M393+M394+M395</f>
        <v>46500000</v>
      </c>
      <c r="N388" s="22">
        <f t="shared" si="759"/>
        <v>46500000</v>
      </c>
      <c r="O388" s="22">
        <f t="shared" si="759"/>
        <v>13441800</v>
      </c>
      <c r="P388" s="22">
        <f t="shared" ref="P388:Q388" si="760">P389+P390+P391+P392+P393+P394+P395</f>
        <v>52899937</v>
      </c>
      <c r="Q388" s="51">
        <f t="shared" si="760"/>
        <v>-6399937</v>
      </c>
      <c r="R388" s="52">
        <f t="shared" ref="R388:R451" si="761">P388/N388</f>
        <v>1.1376330537634409</v>
      </c>
      <c r="S388" s="22">
        <f t="shared" ref="S388" si="762">S389+S390+S391+S392+S393+S394+S395</f>
        <v>0</v>
      </c>
      <c r="T388" s="63"/>
      <c r="U388" s="12" t="s">
        <v>91</v>
      </c>
    </row>
    <row r="389" spans="1:21" ht="18.75" hidden="1" x14ac:dyDescent="0.25">
      <c r="A389" s="13" t="str">
        <f t="shared" si="751"/>
        <v>b</v>
      </c>
      <c r="B389" s="13" t="str">
        <f t="shared" si="752"/>
        <v>b</v>
      </c>
      <c r="C389" s="5" t="s">
        <v>2</v>
      </c>
      <c r="D389" s="6" t="s">
        <v>4</v>
      </c>
      <c r="E389" s="23">
        <f t="shared" ref="E389:G398" si="763">E401+E413+E425+E437</f>
        <v>0</v>
      </c>
      <c r="F389" s="23"/>
      <c r="G389" s="23">
        <f t="shared" si="763"/>
        <v>0</v>
      </c>
      <c r="H389" s="23">
        <f t="shared" ref="H389:I389" si="764">H401+H413+H425+H437</f>
        <v>0</v>
      </c>
      <c r="I389" s="23">
        <f t="shared" si="764"/>
        <v>0</v>
      </c>
      <c r="J389" s="23">
        <f t="shared" si="756"/>
        <v>0</v>
      </c>
      <c r="K389" s="23">
        <f t="shared" si="757"/>
        <v>0</v>
      </c>
      <c r="L389" s="24" t="e">
        <f t="shared" si="758"/>
        <v>#DIV/0!</v>
      </c>
      <c r="M389" s="23">
        <f t="shared" ref="M389:M398" si="765">M401+M413+M425+M437</f>
        <v>0</v>
      </c>
      <c r="N389" s="23">
        <f t="shared" ref="N389:O389" si="766">N401+N413+N425+N437</f>
        <v>0</v>
      </c>
      <c r="O389" s="23">
        <f t="shared" si="766"/>
        <v>0</v>
      </c>
      <c r="P389" s="23">
        <f t="shared" ref="P389:Q389" si="767">P401+P413+P425+P437</f>
        <v>0</v>
      </c>
      <c r="Q389" s="23">
        <f t="shared" si="767"/>
        <v>0</v>
      </c>
      <c r="R389" s="26" t="e">
        <f t="shared" si="761"/>
        <v>#DIV/0!</v>
      </c>
      <c r="S389" s="23">
        <f t="shared" ref="S389" si="768">S401+S413+S425+S437</f>
        <v>0</v>
      </c>
      <c r="T389" s="64"/>
      <c r="U389" s="12" t="s">
        <v>91</v>
      </c>
    </row>
    <row r="390" spans="1:21" ht="18.75" hidden="1" x14ac:dyDescent="0.25">
      <c r="A390" s="13" t="str">
        <f t="shared" si="751"/>
        <v>b</v>
      </c>
      <c r="B390" s="13" t="str">
        <f t="shared" si="752"/>
        <v>b</v>
      </c>
      <c r="C390" s="5" t="s">
        <v>2</v>
      </c>
      <c r="D390" s="6" t="s">
        <v>5</v>
      </c>
      <c r="E390" s="23">
        <f t="shared" si="763"/>
        <v>0</v>
      </c>
      <c r="F390" s="23"/>
      <c r="G390" s="23">
        <f t="shared" si="763"/>
        <v>0</v>
      </c>
      <c r="H390" s="23">
        <f t="shared" ref="H390:I390" si="769">H402+H414+H426+H438</f>
        <v>0</v>
      </c>
      <c r="I390" s="23">
        <f t="shared" si="769"/>
        <v>0</v>
      </c>
      <c r="J390" s="23">
        <f t="shared" si="756"/>
        <v>0</v>
      </c>
      <c r="K390" s="23">
        <f t="shared" si="757"/>
        <v>0</v>
      </c>
      <c r="L390" s="24" t="e">
        <f t="shared" si="758"/>
        <v>#DIV/0!</v>
      </c>
      <c r="M390" s="23">
        <f t="shared" si="765"/>
        <v>0</v>
      </c>
      <c r="N390" s="23">
        <f t="shared" ref="N390:O390" si="770">N402+N414+N426+N438</f>
        <v>0</v>
      </c>
      <c r="O390" s="23">
        <f t="shared" si="770"/>
        <v>0</v>
      </c>
      <c r="P390" s="23">
        <f t="shared" ref="P390:Q390" si="771">P402+P414+P426+P438</f>
        <v>0</v>
      </c>
      <c r="Q390" s="23">
        <f t="shared" si="771"/>
        <v>0</v>
      </c>
      <c r="R390" s="26" t="e">
        <f t="shared" si="761"/>
        <v>#DIV/0!</v>
      </c>
      <c r="S390" s="23">
        <f t="shared" ref="S390" si="772">S402+S414+S426+S438</f>
        <v>0</v>
      </c>
      <c r="T390" s="64"/>
      <c r="U390" s="12" t="s">
        <v>91</v>
      </c>
    </row>
    <row r="391" spans="1:21" ht="18.75" hidden="1" x14ac:dyDescent="0.25">
      <c r="A391" s="13" t="str">
        <f t="shared" si="751"/>
        <v>b</v>
      </c>
      <c r="B391" s="13" t="str">
        <f t="shared" si="752"/>
        <v>b</v>
      </c>
      <c r="C391" s="5" t="s">
        <v>2</v>
      </c>
      <c r="D391" s="6" t="s">
        <v>6</v>
      </c>
      <c r="E391" s="23">
        <f t="shared" si="763"/>
        <v>0</v>
      </c>
      <c r="F391" s="23"/>
      <c r="G391" s="23">
        <f t="shared" si="763"/>
        <v>0</v>
      </c>
      <c r="H391" s="23">
        <f t="shared" ref="H391:I391" si="773">H403+H415+H427+H439</f>
        <v>0</v>
      </c>
      <c r="I391" s="23">
        <f t="shared" si="773"/>
        <v>0</v>
      </c>
      <c r="J391" s="23">
        <f t="shared" si="756"/>
        <v>0</v>
      </c>
      <c r="K391" s="23">
        <f t="shared" si="757"/>
        <v>0</v>
      </c>
      <c r="L391" s="24" t="e">
        <f t="shared" si="758"/>
        <v>#DIV/0!</v>
      </c>
      <c r="M391" s="23">
        <f t="shared" si="765"/>
        <v>0</v>
      </c>
      <c r="N391" s="23">
        <f t="shared" ref="N391:O391" si="774">N403+N415+N427+N439</f>
        <v>0</v>
      </c>
      <c r="O391" s="23">
        <f t="shared" si="774"/>
        <v>0</v>
      </c>
      <c r="P391" s="23">
        <f t="shared" ref="P391:Q391" si="775">P403+P415+P427+P439</f>
        <v>0</v>
      </c>
      <c r="Q391" s="23">
        <f t="shared" si="775"/>
        <v>0</v>
      </c>
      <c r="R391" s="26" t="e">
        <f t="shared" si="761"/>
        <v>#DIV/0!</v>
      </c>
      <c r="S391" s="23">
        <f t="shared" ref="S391" si="776">S403+S415+S427+S439</f>
        <v>0</v>
      </c>
      <c r="T391" s="64"/>
      <c r="U391" s="12" t="s">
        <v>91</v>
      </c>
    </row>
    <row r="392" spans="1:21" ht="18.75" hidden="1" x14ac:dyDescent="0.25">
      <c r="A392" s="13" t="str">
        <f t="shared" si="751"/>
        <v>b</v>
      </c>
      <c r="B392" s="13" t="str">
        <f t="shared" si="752"/>
        <v>b</v>
      </c>
      <c r="C392" s="5" t="s">
        <v>2</v>
      </c>
      <c r="D392" s="7" t="s">
        <v>7</v>
      </c>
      <c r="E392" s="23">
        <f t="shared" si="763"/>
        <v>0</v>
      </c>
      <c r="F392" s="23"/>
      <c r="G392" s="23">
        <f t="shared" si="763"/>
        <v>0</v>
      </c>
      <c r="H392" s="23">
        <f t="shared" ref="H392:I392" si="777">H404+H416+H428+H440</f>
        <v>0</v>
      </c>
      <c r="I392" s="23">
        <f t="shared" si="777"/>
        <v>0</v>
      </c>
      <c r="J392" s="23">
        <f t="shared" si="756"/>
        <v>0</v>
      </c>
      <c r="K392" s="23">
        <f t="shared" si="757"/>
        <v>0</v>
      </c>
      <c r="L392" s="24" t="e">
        <f t="shared" si="758"/>
        <v>#DIV/0!</v>
      </c>
      <c r="M392" s="23">
        <f t="shared" si="765"/>
        <v>0</v>
      </c>
      <c r="N392" s="23">
        <f t="shared" ref="N392:O392" si="778">N404+N416+N428+N440</f>
        <v>0</v>
      </c>
      <c r="O392" s="23">
        <f t="shared" si="778"/>
        <v>0</v>
      </c>
      <c r="P392" s="23">
        <f t="shared" ref="P392:Q392" si="779">P404+P416+P428+P440</f>
        <v>0</v>
      </c>
      <c r="Q392" s="23">
        <f t="shared" si="779"/>
        <v>0</v>
      </c>
      <c r="R392" s="26" t="e">
        <f t="shared" si="761"/>
        <v>#DIV/0!</v>
      </c>
      <c r="S392" s="23">
        <f t="shared" ref="S392" si="780">S404+S416+S428+S440</f>
        <v>0</v>
      </c>
      <c r="T392" s="64"/>
      <c r="U392" s="12" t="s">
        <v>91</v>
      </c>
    </row>
    <row r="393" spans="1:21" ht="18.75" hidden="1" x14ac:dyDescent="0.25">
      <c r="A393" s="13" t="str">
        <f t="shared" si="751"/>
        <v>b</v>
      </c>
      <c r="B393" s="13" t="str">
        <f t="shared" si="752"/>
        <v>b</v>
      </c>
      <c r="C393" s="5" t="s">
        <v>2</v>
      </c>
      <c r="D393" s="7" t="s">
        <v>8</v>
      </c>
      <c r="E393" s="23">
        <f t="shared" si="763"/>
        <v>0</v>
      </c>
      <c r="F393" s="23"/>
      <c r="G393" s="23">
        <f t="shared" si="763"/>
        <v>0</v>
      </c>
      <c r="H393" s="23">
        <f t="shared" ref="H393:I393" si="781">H405+H417+H429+H441</f>
        <v>0</v>
      </c>
      <c r="I393" s="23">
        <f t="shared" si="781"/>
        <v>0</v>
      </c>
      <c r="J393" s="23">
        <f t="shared" si="756"/>
        <v>0</v>
      </c>
      <c r="K393" s="23">
        <f t="shared" si="757"/>
        <v>0</v>
      </c>
      <c r="L393" s="24" t="e">
        <f t="shared" si="758"/>
        <v>#DIV/0!</v>
      </c>
      <c r="M393" s="23">
        <f t="shared" si="765"/>
        <v>0</v>
      </c>
      <c r="N393" s="23">
        <f t="shared" ref="N393:O393" si="782">N405+N417+N429+N441</f>
        <v>0</v>
      </c>
      <c r="O393" s="23">
        <f t="shared" si="782"/>
        <v>0</v>
      </c>
      <c r="P393" s="23">
        <f t="shared" ref="P393:Q393" si="783">P405+P417+P429+P441</f>
        <v>0</v>
      </c>
      <c r="Q393" s="23">
        <f t="shared" si="783"/>
        <v>0</v>
      </c>
      <c r="R393" s="26" t="e">
        <f t="shared" si="761"/>
        <v>#DIV/0!</v>
      </c>
      <c r="S393" s="23">
        <f t="shared" ref="S393" si="784">S405+S417+S429+S441</f>
        <v>0</v>
      </c>
      <c r="T393" s="64"/>
      <c r="U393" s="12" t="s">
        <v>91</v>
      </c>
    </row>
    <row r="394" spans="1:21" ht="18.75" hidden="1" x14ac:dyDescent="0.25">
      <c r="A394" s="13" t="str">
        <f t="shared" si="751"/>
        <v>b</v>
      </c>
      <c r="B394" s="13" t="str">
        <f t="shared" si="752"/>
        <v>a</v>
      </c>
      <c r="C394" s="5" t="s">
        <v>2</v>
      </c>
      <c r="D394" s="7" t="s">
        <v>9</v>
      </c>
      <c r="E394" s="23">
        <f t="shared" si="763"/>
        <v>0</v>
      </c>
      <c r="F394" s="23"/>
      <c r="G394" s="23">
        <f t="shared" si="763"/>
        <v>39521300</v>
      </c>
      <c r="H394" s="23">
        <f t="shared" ref="H394:I394" si="785">H406+H418+H430+H442</f>
        <v>26042457</v>
      </c>
      <c r="I394" s="23">
        <f t="shared" si="785"/>
        <v>13415680</v>
      </c>
      <c r="J394" s="23">
        <f t="shared" si="756"/>
        <v>39458137</v>
      </c>
      <c r="K394" s="49">
        <f t="shared" si="757"/>
        <v>63163</v>
      </c>
      <c r="L394" s="50">
        <f t="shared" si="758"/>
        <v>0.99840179852383404</v>
      </c>
      <c r="M394" s="23">
        <f t="shared" si="765"/>
        <v>46500000</v>
      </c>
      <c r="N394" s="23">
        <f t="shared" ref="N394:O394" si="786">N406+N418+N430+N442</f>
        <v>46500000</v>
      </c>
      <c r="O394" s="23">
        <f t="shared" si="786"/>
        <v>13441800</v>
      </c>
      <c r="P394" s="23">
        <f t="shared" ref="P394:Q394" si="787">P406+P418+P430+P442</f>
        <v>52899937</v>
      </c>
      <c r="Q394" s="49">
        <f t="shared" si="787"/>
        <v>-6399937</v>
      </c>
      <c r="R394" s="53">
        <f t="shared" si="761"/>
        <v>1.1376330537634409</v>
      </c>
      <c r="S394" s="23">
        <f t="shared" ref="S394" si="788">S406+S418+S430+S442</f>
        <v>0</v>
      </c>
      <c r="T394" s="64"/>
      <c r="U394" s="12" t="s">
        <v>91</v>
      </c>
    </row>
    <row r="395" spans="1:21" ht="18.75" hidden="1" x14ac:dyDescent="0.25">
      <c r="A395" s="13" t="str">
        <f t="shared" si="751"/>
        <v>b</v>
      </c>
      <c r="B395" s="13" t="str">
        <f t="shared" si="752"/>
        <v>b</v>
      </c>
      <c r="C395" s="5" t="s">
        <v>2</v>
      </c>
      <c r="D395" s="7" t="s">
        <v>10</v>
      </c>
      <c r="E395" s="23">
        <f t="shared" si="763"/>
        <v>0</v>
      </c>
      <c r="F395" s="23"/>
      <c r="G395" s="23">
        <f t="shared" si="763"/>
        <v>0</v>
      </c>
      <c r="H395" s="23">
        <f t="shared" ref="H395:I395" si="789">H407+H419+H431+H443</f>
        <v>0</v>
      </c>
      <c r="I395" s="23">
        <f t="shared" si="789"/>
        <v>0</v>
      </c>
      <c r="J395" s="23">
        <f t="shared" si="756"/>
        <v>0</v>
      </c>
      <c r="K395" s="23">
        <f t="shared" si="757"/>
        <v>0</v>
      </c>
      <c r="L395" s="24" t="e">
        <f t="shared" si="758"/>
        <v>#DIV/0!</v>
      </c>
      <c r="M395" s="23">
        <f t="shared" si="765"/>
        <v>0</v>
      </c>
      <c r="N395" s="23">
        <f t="shared" ref="N395:O395" si="790">N407+N419+N431+N443</f>
        <v>0</v>
      </c>
      <c r="O395" s="23">
        <f t="shared" si="790"/>
        <v>0</v>
      </c>
      <c r="P395" s="23">
        <f t="shared" ref="P395:Q395" si="791">P407+P419+P431+P443</f>
        <v>0</v>
      </c>
      <c r="Q395" s="23">
        <f t="shared" si="791"/>
        <v>0</v>
      </c>
      <c r="R395" s="26" t="e">
        <f t="shared" si="761"/>
        <v>#DIV/0!</v>
      </c>
      <c r="S395" s="23">
        <f t="shared" ref="S395" si="792">S407+S419+S431+S443</f>
        <v>0</v>
      </c>
      <c r="T395" s="64"/>
      <c r="U395" s="12" t="s">
        <v>91</v>
      </c>
    </row>
    <row r="396" spans="1:21" ht="18.75" hidden="1" x14ac:dyDescent="0.25">
      <c r="A396" s="13" t="str">
        <f t="shared" si="751"/>
        <v>b</v>
      </c>
      <c r="B396" s="13" t="str">
        <f t="shared" si="752"/>
        <v>b</v>
      </c>
      <c r="C396" s="3" t="s">
        <v>2</v>
      </c>
      <c r="D396" s="4" t="s">
        <v>11</v>
      </c>
      <c r="E396" s="22">
        <f t="shared" si="763"/>
        <v>0</v>
      </c>
      <c r="F396" s="22"/>
      <c r="G396" s="22">
        <f t="shared" si="763"/>
        <v>0</v>
      </c>
      <c r="H396" s="22">
        <f t="shared" ref="H396:I396" si="793">H408+H420+H432+H444</f>
        <v>0</v>
      </c>
      <c r="I396" s="22">
        <f t="shared" si="793"/>
        <v>0</v>
      </c>
      <c r="J396" s="23">
        <f t="shared" si="756"/>
        <v>0</v>
      </c>
      <c r="K396" s="23">
        <f t="shared" si="757"/>
        <v>0</v>
      </c>
      <c r="L396" s="24" t="e">
        <f t="shared" si="758"/>
        <v>#DIV/0!</v>
      </c>
      <c r="M396" s="22">
        <f t="shared" si="765"/>
        <v>0</v>
      </c>
      <c r="N396" s="22">
        <f t="shared" ref="N396:O396" si="794">N408+N420+N432+N444</f>
        <v>0</v>
      </c>
      <c r="O396" s="22">
        <f t="shared" si="794"/>
        <v>0</v>
      </c>
      <c r="P396" s="22">
        <f t="shared" ref="P396:Q396" si="795">P408+P420+P432+P444</f>
        <v>0</v>
      </c>
      <c r="Q396" s="22">
        <f t="shared" si="795"/>
        <v>0</v>
      </c>
      <c r="R396" s="25" t="e">
        <f t="shared" si="761"/>
        <v>#DIV/0!</v>
      </c>
      <c r="S396" s="22">
        <f t="shared" ref="S396" si="796">S408+S420+S432+S444</f>
        <v>0</v>
      </c>
      <c r="T396" s="63"/>
      <c r="U396" s="12" t="s">
        <v>91</v>
      </c>
    </row>
    <row r="397" spans="1:21" ht="18.75" hidden="1" x14ac:dyDescent="0.25">
      <c r="A397" s="13" t="str">
        <f t="shared" si="751"/>
        <v>b</v>
      </c>
      <c r="B397" s="13" t="str">
        <f t="shared" si="752"/>
        <v>b</v>
      </c>
      <c r="C397" s="3" t="s">
        <v>2</v>
      </c>
      <c r="D397" s="4" t="s">
        <v>12</v>
      </c>
      <c r="E397" s="22">
        <f t="shared" si="763"/>
        <v>0</v>
      </c>
      <c r="F397" s="22"/>
      <c r="G397" s="22">
        <f t="shared" si="763"/>
        <v>0</v>
      </c>
      <c r="H397" s="22">
        <f t="shared" ref="H397:I397" si="797">H409+H421+H433+H445</f>
        <v>0</v>
      </c>
      <c r="I397" s="22">
        <f t="shared" si="797"/>
        <v>0</v>
      </c>
      <c r="J397" s="23">
        <f t="shared" si="756"/>
        <v>0</v>
      </c>
      <c r="K397" s="23">
        <f t="shared" si="757"/>
        <v>0</v>
      </c>
      <c r="L397" s="24" t="e">
        <f t="shared" si="758"/>
        <v>#DIV/0!</v>
      </c>
      <c r="M397" s="22">
        <f t="shared" si="765"/>
        <v>0</v>
      </c>
      <c r="N397" s="22">
        <f t="shared" ref="N397:O397" si="798">N409+N421+N433+N445</f>
        <v>0</v>
      </c>
      <c r="O397" s="22">
        <f t="shared" si="798"/>
        <v>0</v>
      </c>
      <c r="P397" s="22">
        <f t="shared" ref="P397:Q397" si="799">P409+P421+P433+P445</f>
        <v>0</v>
      </c>
      <c r="Q397" s="22">
        <f t="shared" si="799"/>
        <v>0</v>
      </c>
      <c r="R397" s="25" t="e">
        <f t="shared" si="761"/>
        <v>#DIV/0!</v>
      </c>
      <c r="S397" s="22">
        <f t="shared" ref="S397" si="800">S409+S421+S433+S445</f>
        <v>0</v>
      </c>
      <c r="T397" s="63"/>
      <c r="U397" s="12" t="s">
        <v>91</v>
      </c>
    </row>
    <row r="398" spans="1:21" ht="18.75" hidden="1" x14ac:dyDescent="0.25">
      <c r="A398" s="13" t="str">
        <f t="shared" si="751"/>
        <v>b</v>
      </c>
      <c r="B398" s="13" t="str">
        <f t="shared" si="752"/>
        <v>b</v>
      </c>
      <c r="C398" s="3" t="s">
        <v>2</v>
      </c>
      <c r="D398" s="4" t="s">
        <v>13</v>
      </c>
      <c r="E398" s="22">
        <f t="shared" si="763"/>
        <v>0</v>
      </c>
      <c r="F398" s="22"/>
      <c r="G398" s="22">
        <f t="shared" si="763"/>
        <v>0</v>
      </c>
      <c r="H398" s="22">
        <f t="shared" ref="H398:I398" si="801">H410+H422+H434+H446</f>
        <v>0</v>
      </c>
      <c r="I398" s="22">
        <f t="shared" si="801"/>
        <v>0</v>
      </c>
      <c r="J398" s="23">
        <f t="shared" si="756"/>
        <v>0</v>
      </c>
      <c r="K398" s="23">
        <f t="shared" si="757"/>
        <v>0</v>
      </c>
      <c r="L398" s="24" t="e">
        <f t="shared" si="758"/>
        <v>#DIV/0!</v>
      </c>
      <c r="M398" s="22">
        <f t="shared" si="765"/>
        <v>0</v>
      </c>
      <c r="N398" s="22">
        <f t="shared" ref="N398:O398" si="802">N410+N422+N434+N446</f>
        <v>0</v>
      </c>
      <c r="O398" s="22">
        <f t="shared" si="802"/>
        <v>0</v>
      </c>
      <c r="P398" s="22">
        <f t="shared" ref="P398:Q398" si="803">P410+P422+P434+P446</f>
        <v>0</v>
      </c>
      <c r="Q398" s="22">
        <f t="shared" si="803"/>
        <v>0</v>
      </c>
      <c r="R398" s="25" t="e">
        <f t="shared" si="761"/>
        <v>#DIV/0!</v>
      </c>
      <c r="S398" s="22">
        <f t="shared" ref="S398" si="804">S410+S422+S434+S446</f>
        <v>0</v>
      </c>
      <c r="T398" s="63"/>
      <c r="U398" s="12" t="s">
        <v>91</v>
      </c>
    </row>
    <row r="399" spans="1:21" ht="54" hidden="1" x14ac:dyDescent="0.25">
      <c r="A399" s="13" t="str">
        <f t="shared" si="751"/>
        <v>b</v>
      </c>
      <c r="B399" s="13" t="str">
        <f t="shared" si="752"/>
        <v>a</v>
      </c>
      <c r="C399" s="16" t="s">
        <v>135</v>
      </c>
      <c r="D399" s="17" t="s">
        <v>40</v>
      </c>
      <c r="E399" s="23">
        <f t="shared" ref="E399:G399" si="805">E400+E408+E409+E410</f>
        <v>0</v>
      </c>
      <c r="F399" s="23"/>
      <c r="G399" s="23">
        <f t="shared" si="805"/>
        <v>25218250</v>
      </c>
      <c r="H399" s="23">
        <f t="shared" ref="H399:I399" si="806">H400+H408+H409+H410</f>
        <v>16706189</v>
      </c>
      <c r="I399" s="23">
        <f t="shared" si="806"/>
        <v>8455276</v>
      </c>
      <c r="J399" s="23">
        <f t="shared" si="756"/>
        <v>25161465</v>
      </c>
      <c r="K399" s="49">
        <f t="shared" si="757"/>
        <v>56785</v>
      </c>
      <c r="L399" s="50">
        <f t="shared" si="758"/>
        <v>0.99774825771019005</v>
      </c>
      <c r="M399" s="27">
        <f t="shared" ref="M399:N399" si="807">M400+M408+M409+M410</f>
        <v>30000000</v>
      </c>
      <c r="N399" s="27">
        <f t="shared" si="807"/>
        <v>30000000</v>
      </c>
      <c r="O399" s="23">
        <f t="shared" ref="O399" si="808">O400+O408+O409+O410</f>
        <v>8473500</v>
      </c>
      <c r="P399" s="23">
        <f t="shared" ref="P399" si="809">P400+P408+P409+P410</f>
        <v>33634965</v>
      </c>
      <c r="Q399" s="49">
        <f t="shared" ref="Q399" si="810">Q400+Q408+Q409+Q410</f>
        <v>-3634965</v>
      </c>
      <c r="R399" s="53">
        <f t="shared" si="761"/>
        <v>1.1211655</v>
      </c>
      <c r="S399" s="27">
        <f t="shared" ref="S399" si="811">S400+S408+S409+S410</f>
        <v>0</v>
      </c>
      <c r="T399" s="70"/>
      <c r="U399" s="12" t="s">
        <v>91</v>
      </c>
    </row>
    <row r="400" spans="1:21" ht="18.75" hidden="1" x14ac:dyDescent="0.25">
      <c r="A400" s="13" t="str">
        <f t="shared" si="751"/>
        <v>b</v>
      </c>
      <c r="B400" s="13" t="str">
        <f t="shared" si="752"/>
        <v>a</v>
      </c>
      <c r="C400" s="3" t="s">
        <v>2</v>
      </c>
      <c r="D400" s="4" t="s">
        <v>3</v>
      </c>
      <c r="E400" s="22">
        <f t="shared" ref="E400:I400" si="812">E401+E402+E403+E404+E405+E406+E407</f>
        <v>0</v>
      </c>
      <c r="F400" s="22"/>
      <c r="G400" s="22">
        <f t="shared" si="812"/>
        <v>25218250</v>
      </c>
      <c r="H400" s="22">
        <f t="shared" si="812"/>
        <v>16706189</v>
      </c>
      <c r="I400" s="22">
        <f t="shared" si="812"/>
        <v>8455276</v>
      </c>
      <c r="J400" s="23">
        <f t="shared" si="756"/>
        <v>25161465</v>
      </c>
      <c r="K400" s="49">
        <f t="shared" si="757"/>
        <v>56785</v>
      </c>
      <c r="L400" s="50">
        <f t="shared" si="758"/>
        <v>0.99774825771019005</v>
      </c>
      <c r="M400" s="22">
        <f t="shared" ref="M400:N400" si="813">M401+M402+M403+M404+M405+M406+M407</f>
        <v>30000000</v>
      </c>
      <c r="N400" s="22">
        <f t="shared" si="813"/>
        <v>30000000</v>
      </c>
      <c r="O400" s="22">
        <f t="shared" ref="O400:Q400" si="814">O401+O402+O403+O404+O405+O406+O407</f>
        <v>8473500</v>
      </c>
      <c r="P400" s="22">
        <f t="shared" si="814"/>
        <v>33634965</v>
      </c>
      <c r="Q400" s="51">
        <f t="shared" si="814"/>
        <v>-3634965</v>
      </c>
      <c r="R400" s="52">
        <f t="shared" si="761"/>
        <v>1.1211655</v>
      </c>
      <c r="S400" s="22">
        <f t="shared" ref="S400" si="815">S401+S402+S403+S404+S405+S406+S407</f>
        <v>0</v>
      </c>
      <c r="T400" s="63"/>
      <c r="U400" s="12" t="s">
        <v>91</v>
      </c>
    </row>
    <row r="401" spans="1:21" ht="18.75" hidden="1" x14ac:dyDescent="0.25">
      <c r="A401" s="13" t="str">
        <f t="shared" si="751"/>
        <v>b</v>
      </c>
      <c r="B401" s="13" t="str">
        <f t="shared" si="752"/>
        <v>b</v>
      </c>
      <c r="C401" s="5" t="s">
        <v>2</v>
      </c>
      <c r="D401" s="6" t="s">
        <v>4</v>
      </c>
      <c r="E401" s="23"/>
      <c r="F401" s="23"/>
      <c r="G401" s="23">
        <v>0</v>
      </c>
      <c r="H401" s="23"/>
      <c r="I401" s="23"/>
      <c r="J401" s="23">
        <f t="shared" si="756"/>
        <v>0</v>
      </c>
      <c r="K401" s="23">
        <f t="shared" si="757"/>
        <v>0</v>
      </c>
      <c r="L401" s="24" t="e">
        <f t="shared" si="758"/>
        <v>#DIV/0!</v>
      </c>
      <c r="M401" s="28">
        <v>0</v>
      </c>
      <c r="N401" s="28">
        <v>0</v>
      </c>
      <c r="O401" s="23"/>
      <c r="P401" s="23">
        <f t="shared" ref="P401:P410" si="816">J401+O401</f>
        <v>0</v>
      </c>
      <c r="Q401" s="23">
        <f t="shared" ref="Q401:Q410" si="817">N401-P401</f>
        <v>0</v>
      </c>
      <c r="R401" s="26" t="e">
        <f t="shared" si="761"/>
        <v>#DIV/0!</v>
      </c>
      <c r="S401" s="28">
        <v>0</v>
      </c>
      <c r="T401" s="68"/>
      <c r="U401" s="12" t="s">
        <v>91</v>
      </c>
    </row>
    <row r="402" spans="1:21" ht="18.75" hidden="1" x14ac:dyDescent="0.25">
      <c r="A402" s="13" t="str">
        <f t="shared" si="751"/>
        <v>b</v>
      </c>
      <c r="B402" s="13" t="str">
        <f t="shared" si="752"/>
        <v>b</v>
      </c>
      <c r="C402" s="5" t="s">
        <v>2</v>
      </c>
      <c r="D402" s="6" t="s">
        <v>5</v>
      </c>
      <c r="E402" s="23"/>
      <c r="F402" s="23"/>
      <c r="G402" s="23">
        <v>0</v>
      </c>
      <c r="H402" s="23"/>
      <c r="I402" s="23"/>
      <c r="J402" s="23">
        <f t="shared" si="756"/>
        <v>0</v>
      </c>
      <c r="K402" s="23">
        <f t="shared" si="757"/>
        <v>0</v>
      </c>
      <c r="L402" s="24" t="e">
        <f t="shared" si="758"/>
        <v>#DIV/0!</v>
      </c>
      <c r="M402" s="28">
        <v>0</v>
      </c>
      <c r="N402" s="28">
        <v>0</v>
      </c>
      <c r="O402" s="23"/>
      <c r="P402" s="23">
        <f t="shared" si="816"/>
        <v>0</v>
      </c>
      <c r="Q402" s="23">
        <f t="shared" si="817"/>
        <v>0</v>
      </c>
      <c r="R402" s="26" t="e">
        <f t="shared" si="761"/>
        <v>#DIV/0!</v>
      </c>
      <c r="S402" s="28">
        <v>0</v>
      </c>
      <c r="T402" s="68"/>
      <c r="U402" s="12" t="s">
        <v>91</v>
      </c>
    </row>
    <row r="403" spans="1:21" ht="18.75" hidden="1" x14ac:dyDescent="0.25">
      <c r="A403" s="13" t="str">
        <f t="shared" si="751"/>
        <v>b</v>
      </c>
      <c r="B403" s="13" t="str">
        <f t="shared" si="752"/>
        <v>b</v>
      </c>
      <c r="C403" s="5" t="s">
        <v>2</v>
      </c>
      <c r="D403" s="6" t="s">
        <v>6</v>
      </c>
      <c r="E403" s="23"/>
      <c r="F403" s="23"/>
      <c r="G403" s="23">
        <v>0</v>
      </c>
      <c r="H403" s="23"/>
      <c r="I403" s="23"/>
      <c r="J403" s="23">
        <f t="shared" si="756"/>
        <v>0</v>
      </c>
      <c r="K403" s="23">
        <f t="shared" si="757"/>
        <v>0</v>
      </c>
      <c r="L403" s="24" t="e">
        <f t="shared" si="758"/>
        <v>#DIV/0!</v>
      </c>
      <c r="M403" s="28">
        <v>0</v>
      </c>
      <c r="N403" s="28">
        <v>0</v>
      </c>
      <c r="O403" s="23"/>
      <c r="P403" s="23">
        <f t="shared" si="816"/>
        <v>0</v>
      </c>
      <c r="Q403" s="23">
        <f t="shared" si="817"/>
        <v>0</v>
      </c>
      <c r="R403" s="26" t="e">
        <f t="shared" si="761"/>
        <v>#DIV/0!</v>
      </c>
      <c r="S403" s="28">
        <v>0</v>
      </c>
      <c r="T403" s="68"/>
      <c r="U403" s="12" t="s">
        <v>91</v>
      </c>
    </row>
    <row r="404" spans="1:21" ht="18.75" hidden="1" x14ac:dyDescent="0.25">
      <c r="A404" s="13" t="str">
        <f t="shared" si="751"/>
        <v>b</v>
      </c>
      <c r="B404" s="13" t="str">
        <f t="shared" si="752"/>
        <v>b</v>
      </c>
      <c r="C404" s="5" t="s">
        <v>2</v>
      </c>
      <c r="D404" s="7" t="s">
        <v>7</v>
      </c>
      <c r="E404" s="23"/>
      <c r="F404" s="23"/>
      <c r="G404" s="23">
        <v>0</v>
      </c>
      <c r="H404" s="23"/>
      <c r="I404" s="23"/>
      <c r="J404" s="23">
        <f t="shared" si="756"/>
        <v>0</v>
      </c>
      <c r="K404" s="23">
        <f t="shared" si="757"/>
        <v>0</v>
      </c>
      <c r="L404" s="24" t="e">
        <f t="shared" si="758"/>
        <v>#DIV/0!</v>
      </c>
      <c r="M404" s="28">
        <v>0</v>
      </c>
      <c r="N404" s="28">
        <v>0</v>
      </c>
      <c r="O404" s="23"/>
      <c r="P404" s="23">
        <f t="shared" si="816"/>
        <v>0</v>
      </c>
      <c r="Q404" s="23">
        <f t="shared" si="817"/>
        <v>0</v>
      </c>
      <c r="R404" s="26" t="e">
        <f t="shared" si="761"/>
        <v>#DIV/0!</v>
      </c>
      <c r="S404" s="28">
        <v>0</v>
      </c>
      <c r="T404" s="68"/>
      <c r="U404" s="12" t="s">
        <v>91</v>
      </c>
    </row>
    <row r="405" spans="1:21" ht="18.75" hidden="1" x14ac:dyDescent="0.25">
      <c r="A405" s="13" t="str">
        <f t="shared" si="751"/>
        <v>b</v>
      </c>
      <c r="B405" s="13" t="str">
        <f t="shared" si="752"/>
        <v>b</v>
      </c>
      <c r="C405" s="5" t="s">
        <v>2</v>
      </c>
      <c r="D405" s="7" t="s">
        <v>8</v>
      </c>
      <c r="E405" s="23"/>
      <c r="F405" s="23"/>
      <c r="G405" s="23">
        <v>0</v>
      </c>
      <c r="H405" s="23"/>
      <c r="I405" s="23"/>
      <c r="J405" s="23">
        <f t="shared" si="756"/>
        <v>0</v>
      </c>
      <c r="K405" s="23">
        <f t="shared" si="757"/>
        <v>0</v>
      </c>
      <c r="L405" s="24" t="e">
        <f t="shared" si="758"/>
        <v>#DIV/0!</v>
      </c>
      <c r="M405" s="28">
        <v>0</v>
      </c>
      <c r="N405" s="28">
        <v>0</v>
      </c>
      <c r="O405" s="23"/>
      <c r="P405" s="23">
        <f t="shared" si="816"/>
        <v>0</v>
      </c>
      <c r="Q405" s="23">
        <f t="shared" si="817"/>
        <v>0</v>
      </c>
      <c r="R405" s="26" t="e">
        <f t="shared" si="761"/>
        <v>#DIV/0!</v>
      </c>
      <c r="S405" s="28">
        <v>0</v>
      </c>
      <c r="T405" s="68"/>
      <c r="U405" s="12" t="s">
        <v>91</v>
      </c>
    </row>
    <row r="406" spans="1:21" ht="18.75" hidden="1" x14ac:dyDescent="0.25">
      <c r="A406" s="13" t="str">
        <f t="shared" si="751"/>
        <v>b</v>
      </c>
      <c r="B406" s="13" t="str">
        <f t="shared" si="752"/>
        <v>a</v>
      </c>
      <c r="C406" s="5" t="s">
        <v>2</v>
      </c>
      <c r="D406" s="7" t="s">
        <v>9</v>
      </c>
      <c r="E406" s="23"/>
      <c r="F406" s="23"/>
      <c r="G406" s="23">
        <v>25218250</v>
      </c>
      <c r="H406" s="23">
        <v>16706189</v>
      </c>
      <c r="I406" s="23">
        <v>8455276</v>
      </c>
      <c r="J406" s="23">
        <f t="shared" si="756"/>
        <v>25161465</v>
      </c>
      <c r="K406" s="49">
        <f t="shared" si="757"/>
        <v>56785</v>
      </c>
      <c r="L406" s="50">
        <f t="shared" si="758"/>
        <v>0.99774825771019005</v>
      </c>
      <c r="M406" s="28">
        <v>30000000</v>
      </c>
      <c r="N406" s="28">
        <v>30000000</v>
      </c>
      <c r="O406" s="23">
        <v>8473500</v>
      </c>
      <c r="P406" s="23">
        <f t="shared" si="816"/>
        <v>33634965</v>
      </c>
      <c r="Q406" s="49">
        <f t="shared" si="817"/>
        <v>-3634965</v>
      </c>
      <c r="R406" s="53">
        <f t="shared" si="761"/>
        <v>1.1211655</v>
      </c>
      <c r="S406" s="28">
        <v>0</v>
      </c>
      <c r="T406" s="68"/>
      <c r="U406" s="12" t="s">
        <v>91</v>
      </c>
    </row>
    <row r="407" spans="1:21" ht="18.75" hidden="1" x14ac:dyDescent="0.25">
      <c r="A407" s="13" t="str">
        <f t="shared" si="751"/>
        <v>b</v>
      </c>
      <c r="B407" s="13" t="str">
        <f t="shared" si="752"/>
        <v>b</v>
      </c>
      <c r="C407" s="5" t="s">
        <v>2</v>
      </c>
      <c r="D407" s="7" t="s">
        <v>10</v>
      </c>
      <c r="E407" s="23"/>
      <c r="F407" s="23"/>
      <c r="G407" s="23">
        <v>0</v>
      </c>
      <c r="H407" s="23"/>
      <c r="I407" s="23"/>
      <c r="J407" s="23">
        <f t="shared" si="756"/>
        <v>0</v>
      </c>
      <c r="K407" s="23">
        <f t="shared" si="757"/>
        <v>0</v>
      </c>
      <c r="L407" s="24" t="e">
        <f t="shared" si="758"/>
        <v>#DIV/0!</v>
      </c>
      <c r="M407" s="28">
        <v>0</v>
      </c>
      <c r="N407" s="28">
        <v>0</v>
      </c>
      <c r="O407" s="23"/>
      <c r="P407" s="23">
        <f t="shared" si="816"/>
        <v>0</v>
      </c>
      <c r="Q407" s="23">
        <f t="shared" si="817"/>
        <v>0</v>
      </c>
      <c r="R407" s="26" t="e">
        <f t="shared" si="761"/>
        <v>#DIV/0!</v>
      </c>
      <c r="S407" s="28">
        <v>0</v>
      </c>
      <c r="T407" s="68"/>
      <c r="U407" s="12" t="s">
        <v>91</v>
      </c>
    </row>
    <row r="408" spans="1:21" ht="18.75" hidden="1" x14ac:dyDescent="0.25">
      <c r="A408" s="13" t="str">
        <f t="shared" si="751"/>
        <v>b</v>
      </c>
      <c r="B408" s="13" t="str">
        <f t="shared" si="752"/>
        <v>b</v>
      </c>
      <c r="C408" s="5" t="s">
        <v>2</v>
      </c>
      <c r="D408" s="4" t="s">
        <v>11</v>
      </c>
      <c r="E408" s="22"/>
      <c r="F408" s="22"/>
      <c r="G408" s="22">
        <v>0</v>
      </c>
      <c r="H408" s="22"/>
      <c r="I408" s="22"/>
      <c r="J408" s="23">
        <f t="shared" si="756"/>
        <v>0</v>
      </c>
      <c r="K408" s="23">
        <f t="shared" si="757"/>
        <v>0</v>
      </c>
      <c r="L408" s="24" t="e">
        <f t="shared" si="758"/>
        <v>#DIV/0!</v>
      </c>
      <c r="M408" s="22">
        <v>0</v>
      </c>
      <c r="N408" s="22">
        <v>0</v>
      </c>
      <c r="O408" s="22"/>
      <c r="P408" s="22">
        <f t="shared" si="816"/>
        <v>0</v>
      </c>
      <c r="Q408" s="22">
        <f t="shared" si="817"/>
        <v>0</v>
      </c>
      <c r="R408" s="25" t="e">
        <f t="shared" si="761"/>
        <v>#DIV/0!</v>
      </c>
      <c r="S408" s="22">
        <v>0</v>
      </c>
      <c r="T408" s="63"/>
      <c r="U408" s="12" t="s">
        <v>91</v>
      </c>
    </row>
    <row r="409" spans="1:21" ht="18.75" hidden="1" x14ac:dyDescent="0.25">
      <c r="A409" s="13" t="str">
        <f t="shared" si="751"/>
        <v>b</v>
      </c>
      <c r="B409" s="13" t="str">
        <f t="shared" si="752"/>
        <v>b</v>
      </c>
      <c r="C409" s="5" t="s">
        <v>2</v>
      </c>
      <c r="D409" s="4" t="s">
        <v>12</v>
      </c>
      <c r="E409" s="22"/>
      <c r="F409" s="22"/>
      <c r="G409" s="22">
        <v>0</v>
      </c>
      <c r="H409" s="22"/>
      <c r="I409" s="22"/>
      <c r="J409" s="23">
        <f t="shared" si="756"/>
        <v>0</v>
      </c>
      <c r="K409" s="23">
        <f t="shared" si="757"/>
        <v>0</v>
      </c>
      <c r="L409" s="24" t="e">
        <f t="shared" si="758"/>
        <v>#DIV/0!</v>
      </c>
      <c r="M409" s="22">
        <v>0</v>
      </c>
      <c r="N409" s="22">
        <v>0</v>
      </c>
      <c r="O409" s="22"/>
      <c r="P409" s="22">
        <f t="shared" si="816"/>
        <v>0</v>
      </c>
      <c r="Q409" s="22">
        <f t="shared" si="817"/>
        <v>0</v>
      </c>
      <c r="R409" s="25" t="e">
        <f t="shared" si="761"/>
        <v>#DIV/0!</v>
      </c>
      <c r="S409" s="22">
        <v>0</v>
      </c>
      <c r="T409" s="63"/>
      <c r="U409" s="12" t="s">
        <v>91</v>
      </c>
    </row>
    <row r="410" spans="1:21" ht="18.75" hidden="1" x14ac:dyDescent="0.25">
      <c r="A410" s="13" t="str">
        <f t="shared" si="751"/>
        <v>b</v>
      </c>
      <c r="B410" s="13" t="str">
        <f t="shared" si="752"/>
        <v>b</v>
      </c>
      <c r="C410" s="5" t="s">
        <v>2</v>
      </c>
      <c r="D410" s="4" t="s">
        <v>13</v>
      </c>
      <c r="E410" s="22"/>
      <c r="F410" s="22"/>
      <c r="G410" s="22">
        <v>0</v>
      </c>
      <c r="H410" s="22"/>
      <c r="I410" s="22"/>
      <c r="J410" s="23">
        <f t="shared" si="756"/>
        <v>0</v>
      </c>
      <c r="K410" s="23">
        <f t="shared" si="757"/>
        <v>0</v>
      </c>
      <c r="L410" s="24" t="e">
        <f t="shared" si="758"/>
        <v>#DIV/0!</v>
      </c>
      <c r="M410" s="22">
        <v>0</v>
      </c>
      <c r="N410" s="22">
        <v>0</v>
      </c>
      <c r="O410" s="22"/>
      <c r="P410" s="22">
        <f t="shared" si="816"/>
        <v>0</v>
      </c>
      <c r="Q410" s="22">
        <f t="shared" si="817"/>
        <v>0</v>
      </c>
      <c r="R410" s="25" t="e">
        <f t="shared" si="761"/>
        <v>#DIV/0!</v>
      </c>
      <c r="S410" s="22">
        <v>0</v>
      </c>
      <c r="T410" s="63"/>
      <c r="U410" s="12" t="s">
        <v>91</v>
      </c>
    </row>
    <row r="411" spans="1:21" ht="54" hidden="1" x14ac:dyDescent="0.25">
      <c r="A411" s="13" t="str">
        <f t="shared" si="751"/>
        <v>b</v>
      </c>
      <c r="B411" s="13" t="str">
        <f t="shared" si="752"/>
        <v>a</v>
      </c>
      <c r="C411" s="16" t="s">
        <v>136</v>
      </c>
      <c r="D411" s="17" t="s">
        <v>41</v>
      </c>
      <c r="E411" s="23">
        <f t="shared" ref="E411:G411" si="818">E412+E420+E421+E422</f>
        <v>0</v>
      </c>
      <c r="F411" s="23"/>
      <c r="G411" s="23">
        <f t="shared" si="818"/>
        <v>3227650</v>
      </c>
      <c r="H411" s="23">
        <f t="shared" ref="H411:I411" si="819">H412+H420+H421+H422</f>
        <v>2127584</v>
      </c>
      <c r="I411" s="23">
        <f t="shared" si="819"/>
        <v>1087404</v>
      </c>
      <c r="J411" s="23">
        <f t="shared" si="756"/>
        <v>3214988</v>
      </c>
      <c r="K411" s="49">
        <f t="shared" si="757"/>
        <v>12662</v>
      </c>
      <c r="L411" s="50">
        <f t="shared" si="758"/>
        <v>0.99607702198193737</v>
      </c>
      <c r="M411" s="27">
        <f t="shared" ref="M411:N411" si="820">M412+M420+M421+M422</f>
        <v>4000000</v>
      </c>
      <c r="N411" s="27">
        <f t="shared" si="820"/>
        <v>4000000</v>
      </c>
      <c r="O411" s="23">
        <f t="shared" ref="O411" si="821">O412+O420+O421+O422</f>
        <v>1095300</v>
      </c>
      <c r="P411" s="23">
        <f t="shared" ref="P411" si="822">P412+P420+P421+P422</f>
        <v>4310288</v>
      </c>
      <c r="Q411" s="49">
        <f t="shared" ref="Q411" si="823">Q412+Q420+Q421+Q422</f>
        <v>-310288</v>
      </c>
      <c r="R411" s="53">
        <f t="shared" si="761"/>
        <v>1.077572</v>
      </c>
      <c r="S411" s="27">
        <f t="shared" ref="S411" si="824">S412+S420+S421+S422</f>
        <v>0</v>
      </c>
      <c r="T411" s="70"/>
      <c r="U411" s="12" t="s">
        <v>91</v>
      </c>
    </row>
    <row r="412" spans="1:21" ht="18.75" hidden="1" x14ac:dyDescent="0.25">
      <c r="A412" s="13" t="str">
        <f t="shared" si="751"/>
        <v>b</v>
      </c>
      <c r="B412" s="13" t="str">
        <f t="shared" si="752"/>
        <v>a</v>
      </c>
      <c r="C412" s="3" t="s">
        <v>2</v>
      </c>
      <c r="D412" s="4" t="s">
        <v>3</v>
      </c>
      <c r="E412" s="22">
        <f t="shared" ref="E412:I412" si="825">E413+E414+E415+E416+E417+E418+E419</f>
        <v>0</v>
      </c>
      <c r="F412" s="22"/>
      <c r="G412" s="22">
        <f t="shared" si="825"/>
        <v>3227650</v>
      </c>
      <c r="H412" s="22">
        <f t="shared" si="825"/>
        <v>2127584</v>
      </c>
      <c r="I412" s="22">
        <f t="shared" si="825"/>
        <v>1087404</v>
      </c>
      <c r="J412" s="23">
        <f t="shared" si="756"/>
        <v>3214988</v>
      </c>
      <c r="K412" s="49">
        <f t="shared" si="757"/>
        <v>12662</v>
      </c>
      <c r="L412" s="50">
        <f t="shared" si="758"/>
        <v>0.99607702198193737</v>
      </c>
      <c r="M412" s="22">
        <f t="shared" ref="M412:N412" si="826">M413+M414+M415+M416+M417+M418+M419</f>
        <v>4000000</v>
      </c>
      <c r="N412" s="22">
        <f t="shared" si="826"/>
        <v>4000000</v>
      </c>
      <c r="O412" s="22">
        <f t="shared" ref="O412:Q412" si="827">O413+O414+O415+O416+O417+O418+O419</f>
        <v>1095300</v>
      </c>
      <c r="P412" s="22">
        <f t="shared" si="827"/>
        <v>4310288</v>
      </c>
      <c r="Q412" s="51">
        <f t="shared" si="827"/>
        <v>-310288</v>
      </c>
      <c r="R412" s="52">
        <f t="shared" si="761"/>
        <v>1.077572</v>
      </c>
      <c r="S412" s="22">
        <f t="shared" ref="S412" si="828">S413+S414+S415+S416+S417+S418+S419</f>
        <v>0</v>
      </c>
      <c r="T412" s="63"/>
      <c r="U412" s="12" t="s">
        <v>91</v>
      </c>
    </row>
    <row r="413" spans="1:21" ht="18.75" hidden="1" x14ac:dyDescent="0.25">
      <c r="A413" s="13" t="str">
        <f t="shared" si="751"/>
        <v>b</v>
      </c>
      <c r="B413" s="13" t="str">
        <f t="shared" si="752"/>
        <v>b</v>
      </c>
      <c r="C413" s="5" t="s">
        <v>2</v>
      </c>
      <c r="D413" s="6" t="s">
        <v>4</v>
      </c>
      <c r="E413" s="23"/>
      <c r="F413" s="23"/>
      <c r="G413" s="23">
        <v>0</v>
      </c>
      <c r="H413" s="23"/>
      <c r="I413" s="23"/>
      <c r="J413" s="23">
        <f t="shared" si="756"/>
        <v>0</v>
      </c>
      <c r="K413" s="23">
        <f t="shared" si="757"/>
        <v>0</v>
      </c>
      <c r="L413" s="24" t="e">
        <f t="shared" si="758"/>
        <v>#DIV/0!</v>
      </c>
      <c r="M413" s="28">
        <v>0</v>
      </c>
      <c r="N413" s="28">
        <v>0</v>
      </c>
      <c r="O413" s="23"/>
      <c r="P413" s="23">
        <f t="shared" ref="P413:P422" si="829">J413+O413</f>
        <v>0</v>
      </c>
      <c r="Q413" s="23">
        <f t="shared" ref="Q413:Q422" si="830">N413-P413</f>
        <v>0</v>
      </c>
      <c r="R413" s="26" t="e">
        <f t="shared" si="761"/>
        <v>#DIV/0!</v>
      </c>
      <c r="S413" s="28">
        <v>0</v>
      </c>
      <c r="T413" s="68"/>
      <c r="U413" s="12" t="s">
        <v>91</v>
      </c>
    </row>
    <row r="414" spans="1:21" ht="18.75" hidden="1" x14ac:dyDescent="0.25">
      <c r="A414" s="13" t="str">
        <f t="shared" si="751"/>
        <v>b</v>
      </c>
      <c r="B414" s="13" t="str">
        <f t="shared" si="752"/>
        <v>b</v>
      </c>
      <c r="C414" s="5" t="s">
        <v>2</v>
      </c>
      <c r="D414" s="6" t="s">
        <v>5</v>
      </c>
      <c r="E414" s="23"/>
      <c r="F414" s="23"/>
      <c r="G414" s="23">
        <v>0</v>
      </c>
      <c r="H414" s="23"/>
      <c r="I414" s="23"/>
      <c r="J414" s="23">
        <f t="shared" si="756"/>
        <v>0</v>
      </c>
      <c r="K414" s="23">
        <f t="shared" si="757"/>
        <v>0</v>
      </c>
      <c r="L414" s="24" t="e">
        <f t="shared" si="758"/>
        <v>#DIV/0!</v>
      </c>
      <c r="M414" s="28">
        <v>0</v>
      </c>
      <c r="N414" s="28">
        <v>0</v>
      </c>
      <c r="O414" s="23"/>
      <c r="P414" s="23">
        <f t="shared" si="829"/>
        <v>0</v>
      </c>
      <c r="Q414" s="23">
        <f t="shared" si="830"/>
        <v>0</v>
      </c>
      <c r="R414" s="26" t="e">
        <f t="shared" si="761"/>
        <v>#DIV/0!</v>
      </c>
      <c r="S414" s="28">
        <v>0</v>
      </c>
      <c r="T414" s="68"/>
      <c r="U414" s="12" t="s">
        <v>91</v>
      </c>
    </row>
    <row r="415" spans="1:21" ht="18.75" hidden="1" x14ac:dyDescent="0.25">
      <c r="A415" s="13" t="str">
        <f t="shared" si="751"/>
        <v>b</v>
      </c>
      <c r="B415" s="13" t="str">
        <f t="shared" si="752"/>
        <v>b</v>
      </c>
      <c r="C415" s="5" t="s">
        <v>2</v>
      </c>
      <c r="D415" s="6" t="s">
        <v>6</v>
      </c>
      <c r="E415" s="23"/>
      <c r="F415" s="23"/>
      <c r="G415" s="23">
        <v>0</v>
      </c>
      <c r="H415" s="23"/>
      <c r="I415" s="23"/>
      <c r="J415" s="23">
        <f t="shared" si="756"/>
        <v>0</v>
      </c>
      <c r="K415" s="23">
        <f t="shared" si="757"/>
        <v>0</v>
      </c>
      <c r="L415" s="24" t="e">
        <f t="shared" si="758"/>
        <v>#DIV/0!</v>
      </c>
      <c r="M415" s="28">
        <v>0</v>
      </c>
      <c r="N415" s="28">
        <v>0</v>
      </c>
      <c r="O415" s="23"/>
      <c r="P415" s="23">
        <f t="shared" si="829"/>
        <v>0</v>
      </c>
      <c r="Q415" s="23">
        <f t="shared" si="830"/>
        <v>0</v>
      </c>
      <c r="R415" s="26" t="e">
        <f t="shared" si="761"/>
        <v>#DIV/0!</v>
      </c>
      <c r="S415" s="28">
        <v>0</v>
      </c>
      <c r="T415" s="68"/>
      <c r="U415" s="12" t="s">
        <v>91</v>
      </c>
    </row>
    <row r="416" spans="1:21" ht="18.75" hidden="1" x14ac:dyDescent="0.25">
      <c r="A416" s="13" t="str">
        <f t="shared" si="751"/>
        <v>b</v>
      </c>
      <c r="B416" s="13" t="str">
        <f t="shared" si="752"/>
        <v>b</v>
      </c>
      <c r="C416" s="5" t="s">
        <v>2</v>
      </c>
      <c r="D416" s="7" t="s">
        <v>7</v>
      </c>
      <c r="E416" s="23"/>
      <c r="F416" s="23"/>
      <c r="G416" s="23">
        <v>0</v>
      </c>
      <c r="H416" s="23"/>
      <c r="I416" s="23"/>
      <c r="J416" s="23">
        <f t="shared" si="756"/>
        <v>0</v>
      </c>
      <c r="K416" s="23">
        <f t="shared" si="757"/>
        <v>0</v>
      </c>
      <c r="L416" s="24" t="e">
        <f t="shared" si="758"/>
        <v>#DIV/0!</v>
      </c>
      <c r="M416" s="28">
        <v>0</v>
      </c>
      <c r="N416" s="28">
        <v>0</v>
      </c>
      <c r="O416" s="23"/>
      <c r="P416" s="23">
        <f t="shared" si="829"/>
        <v>0</v>
      </c>
      <c r="Q416" s="23">
        <f t="shared" si="830"/>
        <v>0</v>
      </c>
      <c r="R416" s="26" t="e">
        <f t="shared" si="761"/>
        <v>#DIV/0!</v>
      </c>
      <c r="S416" s="28">
        <v>0</v>
      </c>
      <c r="T416" s="68"/>
      <c r="U416" s="12" t="s">
        <v>91</v>
      </c>
    </row>
    <row r="417" spans="1:21" ht="18.75" hidden="1" x14ac:dyDescent="0.25">
      <c r="A417" s="13" t="str">
        <f t="shared" si="751"/>
        <v>b</v>
      </c>
      <c r="B417" s="13" t="str">
        <f t="shared" si="752"/>
        <v>b</v>
      </c>
      <c r="C417" s="5" t="s">
        <v>2</v>
      </c>
      <c r="D417" s="7" t="s">
        <v>8</v>
      </c>
      <c r="E417" s="23"/>
      <c r="F417" s="23"/>
      <c r="G417" s="23">
        <v>0</v>
      </c>
      <c r="H417" s="23"/>
      <c r="I417" s="23"/>
      <c r="J417" s="23">
        <f t="shared" si="756"/>
        <v>0</v>
      </c>
      <c r="K417" s="23">
        <f t="shared" si="757"/>
        <v>0</v>
      </c>
      <c r="L417" s="24" t="e">
        <f t="shared" si="758"/>
        <v>#DIV/0!</v>
      </c>
      <c r="M417" s="28">
        <v>0</v>
      </c>
      <c r="N417" s="28">
        <v>0</v>
      </c>
      <c r="O417" s="23"/>
      <c r="P417" s="23">
        <f t="shared" si="829"/>
        <v>0</v>
      </c>
      <c r="Q417" s="23">
        <f t="shared" si="830"/>
        <v>0</v>
      </c>
      <c r="R417" s="26" t="e">
        <f t="shared" si="761"/>
        <v>#DIV/0!</v>
      </c>
      <c r="S417" s="28">
        <v>0</v>
      </c>
      <c r="T417" s="68"/>
      <c r="U417" s="12" t="s">
        <v>91</v>
      </c>
    </row>
    <row r="418" spans="1:21" ht="18.75" hidden="1" x14ac:dyDescent="0.25">
      <c r="A418" s="13" t="str">
        <f t="shared" si="751"/>
        <v>b</v>
      </c>
      <c r="B418" s="13" t="str">
        <f t="shared" si="752"/>
        <v>a</v>
      </c>
      <c r="C418" s="5" t="s">
        <v>2</v>
      </c>
      <c r="D418" s="7" t="s">
        <v>9</v>
      </c>
      <c r="E418" s="23"/>
      <c r="F418" s="23"/>
      <c r="G418" s="23">
        <v>3227650</v>
      </c>
      <c r="H418" s="23">
        <v>2127584</v>
      </c>
      <c r="I418" s="23">
        <v>1087404</v>
      </c>
      <c r="J418" s="23">
        <f t="shared" si="756"/>
        <v>3214988</v>
      </c>
      <c r="K418" s="49">
        <f t="shared" si="757"/>
        <v>12662</v>
      </c>
      <c r="L418" s="50">
        <f t="shared" si="758"/>
        <v>0.99607702198193737</v>
      </c>
      <c r="M418" s="28">
        <v>4000000</v>
      </c>
      <c r="N418" s="28">
        <v>4000000</v>
      </c>
      <c r="O418" s="23">
        <v>1095300</v>
      </c>
      <c r="P418" s="23">
        <f t="shared" si="829"/>
        <v>4310288</v>
      </c>
      <c r="Q418" s="49">
        <f t="shared" si="830"/>
        <v>-310288</v>
      </c>
      <c r="R418" s="53">
        <f t="shared" si="761"/>
        <v>1.077572</v>
      </c>
      <c r="S418" s="28">
        <v>0</v>
      </c>
      <c r="T418" s="68"/>
      <c r="U418" s="12" t="s">
        <v>91</v>
      </c>
    </row>
    <row r="419" spans="1:21" ht="18.75" hidden="1" x14ac:dyDescent="0.25">
      <c r="A419" s="13" t="str">
        <f t="shared" si="751"/>
        <v>b</v>
      </c>
      <c r="B419" s="13" t="str">
        <f t="shared" si="752"/>
        <v>b</v>
      </c>
      <c r="C419" s="5" t="s">
        <v>2</v>
      </c>
      <c r="D419" s="7" t="s">
        <v>10</v>
      </c>
      <c r="E419" s="23"/>
      <c r="F419" s="23"/>
      <c r="G419" s="23">
        <v>0</v>
      </c>
      <c r="H419" s="23"/>
      <c r="I419" s="23"/>
      <c r="J419" s="23">
        <f t="shared" si="756"/>
        <v>0</v>
      </c>
      <c r="K419" s="23">
        <f t="shared" si="757"/>
        <v>0</v>
      </c>
      <c r="L419" s="24" t="e">
        <f t="shared" si="758"/>
        <v>#DIV/0!</v>
      </c>
      <c r="M419" s="28">
        <v>0</v>
      </c>
      <c r="N419" s="28">
        <v>0</v>
      </c>
      <c r="O419" s="23"/>
      <c r="P419" s="23">
        <f t="shared" si="829"/>
        <v>0</v>
      </c>
      <c r="Q419" s="23">
        <f t="shared" si="830"/>
        <v>0</v>
      </c>
      <c r="R419" s="26" t="e">
        <f t="shared" si="761"/>
        <v>#DIV/0!</v>
      </c>
      <c r="S419" s="28">
        <v>0</v>
      </c>
      <c r="T419" s="68"/>
      <c r="U419" s="12" t="s">
        <v>91</v>
      </c>
    </row>
    <row r="420" spans="1:21" ht="18.75" hidden="1" x14ac:dyDescent="0.25">
      <c r="A420" s="13" t="str">
        <f t="shared" si="751"/>
        <v>b</v>
      </c>
      <c r="B420" s="13" t="str">
        <f t="shared" si="752"/>
        <v>b</v>
      </c>
      <c r="C420" s="5" t="s">
        <v>2</v>
      </c>
      <c r="D420" s="4" t="s">
        <v>11</v>
      </c>
      <c r="E420" s="22"/>
      <c r="F420" s="22"/>
      <c r="G420" s="22">
        <v>0</v>
      </c>
      <c r="H420" s="22"/>
      <c r="I420" s="22"/>
      <c r="J420" s="23">
        <f t="shared" si="756"/>
        <v>0</v>
      </c>
      <c r="K420" s="23">
        <f t="shared" si="757"/>
        <v>0</v>
      </c>
      <c r="L420" s="24" t="e">
        <f t="shared" si="758"/>
        <v>#DIV/0!</v>
      </c>
      <c r="M420" s="22">
        <v>0</v>
      </c>
      <c r="N420" s="22">
        <v>0</v>
      </c>
      <c r="O420" s="22"/>
      <c r="P420" s="22">
        <f t="shared" si="829"/>
        <v>0</v>
      </c>
      <c r="Q420" s="22">
        <f t="shared" si="830"/>
        <v>0</v>
      </c>
      <c r="R420" s="25" t="e">
        <f t="shared" si="761"/>
        <v>#DIV/0!</v>
      </c>
      <c r="S420" s="22">
        <v>0</v>
      </c>
      <c r="T420" s="63"/>
      <c r="U420" s="12" t="s">
        <v>91</v>
      </c>
    </row>
    <row r="421" spans="1:21" ht="18.75" hidden="1" x14ac:dyDescent="0.25">
      <c r="A421" s="13" t="str">
        <f t="shared" si="751"/>
        <v>b</v>
      </c>
      <c r="B421" s="13" t="str">
        <f t="shared" si="752"/>
        <v>b</v>
      </c>
      <c r="C421" s="5" t="s">
        <v>2</v>
      </c>
      <c r="D421" s="4" t="s">
        <v>12</v>
      </c>
      <c r="E421" s="22"/>
      <c r="F421" s="22"/>
      <c r="G421" s="22">
        <v>0</v>
      </c>
      <c r="H421" s="22"/>
      <c r="I421" s="22"/>
      <c r="J421" s="23">
        <f t="shared" si="756"/>
        <v>0</v>
      </c>
      <c r="K421" s="23">
        <f t="shared" si="757"/>
        <v>0</v>
      </c>
      <c r="L421" s="24" t="e">
        <f t="shared" si="758"/>
        <v>#DIV/0!</v>
      </c>
      <c r="M421" s="22">
        <v>0</v>
      </c>
      <c r="N421" s="22">
        <v>0</v>
      </c>
      <c r="O421" s="22"/>
      <c r="P421" s="22">
        <f t="shared" si="829"/>
        <v>0</v>
      </c>
      <c r="Q421" s="22">
        <f t="shared" si="830"/>
        <v>0</v>
      </c>
      <c r="R421" s="25" t="e">
        <f t="shared" si="761"/>
        <v>#DIV/0!</v>
      </c>
      <c r="S421" s="22">
        <v>0</v>
      </c>
      <c r="T421" s="63"/>
      <c r="U421" s="12" t="s">
        <v>91</v>
      </c>
    </row>
    <row r="422" spans="1:21" ht="18.75" hidden="1" x14ac:dyDescent="0.25">
      <c r="A422" s="13" t="str">
        <f t="shared" si="751"/>
        <v>b</v>
      </c>
      <c r="B422" s="13" t="str">
        <f t="shared" si="752"/>
        <v>b</v>
      </c>
      <c r="C422" s="5" t="s">
        <v>2</v>
      </c>
      <c r="D422" s="4" t="s">
        <v>13</v>
      </c>
      <c r="E422" s="22"/>
      <c r="F422" s="22"/>
      <c r="G422" s="22">
        <v>0</v>
      </c>
      <c r="H422" s="22"/>
      <c r="I422" s="22"/>
      <c r="J422" s="23">
        <f t="shared" si="756"/>
        <v>0</v>
      </c>
      <c r="K422" s="23">
        <f t="shared" si="757"/>
        <v>0</v>
      </c>
      <c r="L422" s="24" t="e">
        <f t="shared" si="758"/>
        <v>#DIV/0!</v>
      </c>
      <c r="M422" s="22">
        <v>0</v>
      </c>
      <c r="N422" s="22">
        <v>0</v>
      </c>
      <c r="O422" s="22"/>
      <c r="P422" s="22">
        <f t="shared" si="829"/>
        <v>0</v>
      </c>
      <c r="Q422" s="22">
        <f t="shared" si="830"/>
        <v>0</v>
      </c>
      <c r="R422" s="25" t="e">
        <f t="shared" si="761"/>
        <v>#DIV/0!</v>
      </c>
      <c r="S422" s="22">
        <v>0</v>
      </c>
      <c r="T422" s="63"/>
      <c r="U422" s="12" t="s">
        <v>91</v>
      </c>
    </row>
    <row r="423" spans="1:21" ht="54" hidden="1" x14ac:dyDescent="0.25">
      <c r="A423" s="13" t="str">
        <f t="shared" si="751"/>
        <v>b</v>
      </c>
      <c r="B423" s="13" t="str">
        <f t="shared" si="752"/>
        <v>a</v>
      </c>
      <c r="C423" s="16" t="s">
        <v>137</v>
      </c>
      <c r="D423" s="17" t="s">
        <v>42</v>
      </c>
      <c r="E423" s="23">
        <f t="shared" ref="E423:G423" si="831">E424+E432+E433+E434</f>
        <v>0</v>
      </c>
      <c r="F423" s="23"/>
      <c r="G423" s="23">
        <f t="shared" si="831"/>
        <v>3813850</v>
      </c>
      <c r="H423" s="23">
        <f t="shared" ref="H423:I423" si="832">H424+H432+H433+H434</f>
        <v>2487493</v>
      </c>
      <c r="I423" s="23">
        <f t="shared" si="832"/>
        <v>1323000</v>
      </c>
      <c r="J423" s="23">
        <f t="shared" si="756"/>
        <v>3810493</v>
      </c>
      <c r="K423" s="49">
        <f t="shared" si="757"/>
        <v>3357</v>
      </c>
      <c r="L423" s="50">
        <f t="shared" si="758"/>
        <v>0.99911978709178384</v>
      </c>
      <c r="M423" s="27">
        <f t="shared" ref="M423:N423" si="833">M424+M432+M433+M434</f>
        <v>4500000</v>
      </c>
      <c r="N423" s="27">
        <f t="shared" si="833"/>
        <v>4500000</v>
      </c>
      <c r="O423" s="23">
        <f t="shared" ref="O423" si="834">O424+O432+O433+O434</f>
        <v>1323000</v>
      </c>
      <c r="P423" s="23">
        <f t="shared" ref="P423" si="835">P424+P432+P433+P434</f>
        <v>5133493</v>
      </c>
      <c r="Q423" s="49">
        <f t="shared" ref="Q423" si="836">Q424+Q432+Q433+Q434</f>
        <v>-633493</v>
      </c>
      <c r="R423" s="53">
        <f t="shared" si="761"/>
        <v>1.1407762222222222</v>
      </c>
      <c r="S423" s="27">
        <f t="shared" ref="S423" si="837">S424+S432+S433+S434</f>
        <v>0</v>
      </c>
      <c r="T423" s="70"/>
      <c r="U423" s="12" t="s">
        <v>91</v>
      </c>
    </row>
    <row r="424" spans="1:21" ht="18.75" hidden="1" x14ac:dyDescent="0.25">
      <c r="A424" s="13" t="str">
        <f t="shared" si="751"/>
        <v>b</v>
      </c>
      <c r="B424" s="13" t="str">
        <f t="shared" si="752"/>
        <v>a</v>
      </c>
      <c r="C424" s="3" t="s">
        <v>2</v>
      </c>
      <c r="D424" s="4" t="s">
        <v>3</v>
      </c>
      <c r="E424" s="22">
        <f t="shared" ref="E424:I424" si="838">E425+E426+E427+E428+E429+E430+E431</f>
        <v>0</v>
      </c>
      <c r="F424" s="22"/>
      <c r="G424" s="22">
        <f t="shared" si="838"/>
        <v>3813850</v>
      </c>
      <c r="H424" s="22">
        <f t="shared" si="838"/>
        <v>2487493</v>
      </c>
      <c r="I424" s="22">
        <f t="shared" si="838"/>
        <v>1323000</v>
      </c>
      <c r="J424" s="23">
        <f t="shared" si="756"/>
        <v>3810493</v>
      </c>
      <c r="K424" s="49">
        <f t="shared" si="757"/>
        <v>3357</v>
      </c>
      <c r="L424" s="50">
        <f t="shared" si="758"/>
        <v>0.99911978709178384</v>
      </c>
      <c r="M424" s="22">
        <f t="shared" ref="M424:N424" si="839">M425+M426+M427+M428+M429+M430+M431</f>
        <v>4500000</v>
      </c>
      <c r="N424" s="22">
        <f t="shared" si="839"/>
        <v>4500000</v>
      </c>
      <c r="O424" s="22">
        <f t="shared" ref="O424:Q424" si="840">O425+O426+O427+O428+O429+O430+O431</f>
        <v>1323000</v>
      </c>
      <c r="P424" s="22">
        <f t="shared" si="840"/>
        <v>5133493</v>
      </c>
      <c r="Q424" s="51">
        <f t="shared" si="840"/>
        <v>-633493</v>
      </c>
      <c r="R424" s="52">
        <f t="shared" si="761"/>
        <v>1.1407762222222222</v>
      </c>
      <c r="S424" s="22">
        <f t="shared" ref="S424" si="841">S425+S426+S427+S428+S429+S430+S431</f>
        <v>0</v>
      </c>
      <c r="T424" s="63"/>
      <c r="U424" s="12" t="s">
        <v>91</v>
      </c>
    </row>
    <row r="425" spans="1:21" ht="18.75" hidden="1" x14ac:dyDescent="0.25">
      <c r="A425" s="13" t="str">
        <f t="shared" si="751"/>
        <v>b</v>
      </c>
      <c r="B425" s="13" t="str">
        <f t="shared" si="752"/>
        <v>b</v>
      </c>
      <c r="C425" s="5" t="s">
        <v>2</v>
      </c>
      <c r="D425" s="6" t="s">
        <v>4</v>
      </c>
      <c r="E425" s="23"/>
      <c r="F425" s="23"/>
      <c r="G425" s="23">
        <v>0</v>
      </c>
      <c r="H425" s="23"/>
      <c r="I425" s="23"/>
      <c r="J425" s="23">
        <f t="shared" si="756"/>
        <v>0</v>
      </c>
      <c r="K425" s="23">
        <f t="shared" si="757"/>
        <v>0</v>
      </c>
      <c r="L425" s="24" t="e">
        <f t="shared" si="758"/>
        <v>#DIV/0!</v>
      </c>
      <c r="M425" s="28">
        <v>0</v>
      </c>
      <c r="N425" s="28">
        <v>0</v>
      </c>
      <c r="O425" s="23"/>
      <c r="P425" s="23">
        <f t="shared" ref="P425:P434" si="842">J425+O425</f>
        <v>0</v>
      </c>
      <c r="Q425" s="23">
        <f t="shared" ref="Q425:Q434" si="843">N425-P425</f>
        <v>0</v>
      </c>
      <c r="R425" s="26" t="e">
        <f t="shared" si="761"/>
        <v>#DIV/0!</v>
      </c>
      <c r="S425" s="28">
        <v>0</v>
      </c>
      <c r="T425" s="68"/>
      <c r="U425" s="12" t="s">
        <v>91</v>
      </c>
    </row>
    <row r="426" spans="1:21" ht="18.75" hidden="1" x14ac:dyDescent="0.25">
      <c r="A426" s="13" t="str">
        <f t="shared" si="751"/>
        <v>b</v>
      </c>
      <c r="B426" s="13" t="str">
        <f t="shared" si="752"/>
        <v>b</v>
      </c>
      <c r="C426" s="5" t="s">
        <v>2</v>
      </c>
      <c r="D426" s="6" t="s">
        <v>5</v>
      </c>
      <c r="E426" s="23"/>
      <c r="F426" s="23"/>
      <c r="G426" s="23">
        <v>0</v>
      </c>
      <c r="H426" s="23"/>
      <c r="I426" s="23"/>
      <c r="J426" s="23">
        <f t="shared" si="756"/>
        <v>0</v>
      </c>
      <c r="K426" s="23">
        <f t="shared" si="757"/>
        <v>0</v>
      </c>
      <c r="L426" s="24" t="e">
        <f t="shared" si="758"/>
        <v>#DIV/0!</v>
      </c>
      <c r="M426" s="28">
        <v>0</v>
      </c>
      <c r="N426" s="28">
        <v>0</v>
      </c>
      <c r="O426" s="23"/>
      <c r="P426" s="23">
        <f t="shared" si="842"/>
        <v>0</v>
      </c>
      <c r="Q426" s="23">
        <f t="shared" si="843"/>
        <v>0</v>
      </c>
      <c r="R426" s="26" t="e">
        <f t="shared" si="761"/>
        <v>#DIV/0!</v>
      </c>
      <c r="S426" s="28">
        <v>0</v>
      </c>
      <c r="T426" s="68"/>
      <c r="U426" s="12" t="s">
        <v>91</v>
      </c>
    </row>
    <row r="427" spans="1:21" ht="18.75" hidden="1" x14ac:dyDescent="0.25">
      <c r="A427" s="13" t="str">
        <f t="shared" si="751"/>
        <v>b</v>
      </c>
      <c r="B427" s="13" t="str">
        <f t="shared" si="752"/>
        <v>b</v>
      </c>
      <c r="C427" s="5" t="s">
        <v>2</v>
      </c>
      <c r="D427" s="6" t="s">
        <v>6</v>
      </c>
      <c r="E427" s="23"/>
      <c r="F427" s="23"/>
      <c r="G427" s="23">
        <v>0</v>
      </c>
      <c r="H427" s="23"/>
      <c r="I427" s="23"/>
      <c r="J427" s="23">
        <f t="shared" si="756"/>
        <v>0</v>
      </c>
      <c r="K427" s="23">
        <f t="shared" si="757"/>
        <v>0</v>
      </c>
      <c r="L427" s="24" t="e">
        <f t="shared" si="758"/>
        <v>#DIV/0!</v>
      </c>
      <c r="M427" s="28">
        <v>0</v>
      </c>
      <c r="N427" s="28">
        <v>0</v>
      </c>
      <c r="O427" s="23"/>
      <c r="P427" s="23">
        <f t="shared" si="842"/>
        <v>0</v>
      </c>
      <c r="Q427" s="23">
        <f t="shared" si="843"/>
        <v>0</v>
      </c>
      <c r="R427" s="26" t="e">
        <f t="shared" si="761"/>
        <v>#DIV/0!</v>
      </c>
      <c r="S427" s="28">
        <v>0</v>
      </c>
      <c r="T427" s="68"/>
      <c r="U427" s="12" t="s">
        <v>91</v>
      </c>
    </row>
    <row r="428" spans="1:21" ht="18.75" hidden="1" x14ac:dyDescent="0.25">
      <c r="A428" s="13" t="str">
        <f t="shared" si="751"/>
        <v>b</v>
      </c>
      <c r="B428" s="13" t="str">
        <f t="shared" si="752"/>
        <v>b</v>
      </c>
      <c r="C428" s="5" t="s">
        <v>2</v>
      </c>
      <c r="D428" s="7" t="s">
        <v>7</v>
      </c>
      <c r="E428" s="23"/>
      <c r="F428" s="23"/>
      <c r="G428" s="23">
        <v>0</v>
      </c>
      <c r="H428" s="23"/>
      <c r="I428" s="23"/>
      <c r="J428" s="23">
        <f t="shared" si="756"/>
        <v>0</v>
      </c>
      <c r="K428" s="23">
        <f t="shared" si="757"/>
        <v>0</v>
      </c>
      <c r="L428" s="24" t="e">
        <f t="shared" si="758"/>
        <v>#DIV/0!</v>
      </c>
      <c r="M428" s="28">
        <v>0</v>
      </c>
      <c r="N428" s="28">
        <v>0</v>
      </c>
      <c r="O428" s="23"/>
      <c r="P428" s="23">
        <f t="shared" si="842"/>
        <v>0</v>
      </c>
      <c r="Q428" s="23">
        <f t="shared" si="843"/>
        <v>0</v>
      </c>
      <c r="R428" s="26" t="e">
        <f t="shared" si="761"/>
        <v>#DIV/0!</v>
      </c>
      <c r="S428" s="28">
        <v>0</v>
      </c>
      <c r="T428" s="68"/>
      <c r="U428" s="12" t="s">
        <v>91</v>
      </c>
    </row>
    <row r="429" spans="1:21" ht="18.75" hidden="1" x14ac:dyDescent="0.25">
      <c r="A429" s="13" t="str">
        <f t="shared" si="751"/>
        <v>b</v>
      </c>
      <c r="B429" s="13" t="str">
        <f t="shared" si="752"/>
        <v>b</v>
      </c>
      <c r="C429" s="5" t="s">
        <v>2</v>
      </c>
      <c r="D429" s="7" t="s">
        <v>8</v>
      </c>
      <c r="E429" s="23"/>
      <c r="F429" s="23"/>
      <c r="G429" s="23">
        <v>0</v>
      </c>
      <c r="H429" s="23"/>
      <c r="I429" s="23"/>
      <c r="J429" s="23">
        <f t="shared" si="756"/>
        <v>0</v>
      </c>
      <c r="K429" s="23">
        <f t="shared" si="757"/>
        <v>0</v>
      </c>
      <c r="L429" s="24" t="e">
        <f t="shared" si="758"/>
        <v>#DIV/0!</v>
      </c>
      <c r="M429" s="28">
        <v>0</v>
      </c>
      <c r="N429" s="28">
        <v>0</v>
      </c>
      <c r="O429" s="23"/>
      <c r="P429" s="23">
        <f t="shared" si="842"/>
        <v>0</v>
      </c>
      <c r="Q429" s="23">
        <f t="shared" si="843"/>
        <v>0</v>
      </c>
      <c r="R429" s="26" t="e">
        <f t="shared" si="761"/>
        <v>#DIV/0!</v>
      </c>
      <c r="S429" s="28">
        <v>0</v>
      </c>
      <c r="T429" s="68"/>
      <c r="U429" s="12" t="s">
        <v>91</v>
      </c>
    </row>
    <row r="430" spans="1:21" ht="18.75" hidden="1" x14ac:dyDescent="0.25">
      <c r="A430" s="13" t="str">
        <f t="shared" si="751"/>
        <v>b</v>
      </c>
      <c r="B430" s="13" t="str">
        <f t="shared" si="752"/>
        <v>a</v>
      </c>
      <c r="C430" s="5" t="s">
        <v>2</v>
      </c>
      <c r="D430" s="7" t="s">
        <v>9</v>
      </c>
      <c r="E430" s="23"/>
      <c r="F430" s="23"/>
      <c r="G430" s="23">
        <v>3813850</v>
      </c>
      <c r="H430" s="23">
        <v>2487493</v>
      </c>
      <c r="I430" s="23">
        <v>1323000</v>
      </c>
      <c r="J430" s="23">
        <f t="shared" si="756"/>
        <v>3810493</v>
      </c>
      <c r="K430" s="49">
        <f t="shared" si="757"/>
        <v>3357</v>
      </c>
      <c r="L430" s="50">
        <f t="shared" si="758"/>
        <v>0.99911978709178384</v>
      </c>
      <c r="M430" s="28">
        <v>4500000</v>
      </c>
      <c r="N430" s="28">
        <v>4500000</v>
      </c>
      <c r="O430" s="23">
        <v>1323000</v>
      </c>
      <c r="P430" s="23">
        <f t="shared" si="842"/>
        <v>5133493</v>
      </c>
      <c r="Q430" s="49">
        <f t="shared" si="843"/>
        <v>-633493</v>
      </c>
      <c r="R430" s="53">
        <f t="shared" si="761"/>
        <v>1.1407762222222222</v>
      </c>
      <c r="S430" s="28">
        <v>0</v>
      </c>
      <c r="T430" s="68"/>
      <c r="U430" s="12" t="s">
        <v>91</v>
      </c>
    </row>
    <row r="431" spans="1:21" ht="18.75" hidden="1" x14ac:dyDescent="0.25">
      <c r="A431" s="13" t="str">
        <f t="shared" si="751"/>
        <v>b</v>
      </c>
      <c r="B431" s="13" t="str">
        <f t="shared" si="752"/>
        <v>b</v>
      </c>
      <c r="C431" s="5" t="s">
        <v>2</v>
      </c>
      <c r="D431" s="7" t="s">
        <v>10</v>
      </c>
      <c r="E431" s="23"/>
      <c r="F431" s="23"/>
      <c r="G431" s="23">
        <v>0</v>
      </c>
      <c r="H431" s="23"/>
      <c r="I431" s="23"/>
      <c r="J431" s="23">
        <f t="shared" si="756"/>
        <v>0</v>
      </c>
      <c r="K431" s="23">
        <f t="shared" si="757"/>
        <v>0</v>
      </c>
      <c r="L431" s="24" t="e">
        <f t="shared" si="758"/>
        <v>#DIV/0!</v>
      </c>
      <c r="M431" s="28">
        <v>0</v>
      </c>
      <c r="N431" s="28">
        <v>0</v>
      </c>
      <c r="O431" s="23"/>
      <c r="P431" s="23">
        <f t="shared" si="842"/>
        <v>0</v>
      </c>
      <c r="Q431" s="23">
        <f t="shared" si="843"/>
        <v>0</v>
      </c>
      <c r="R431" s="26" t="e">
        <f t="shared" si="761"/>
        <v>#DIV/0!</v>
      </c>
      <c r="S431" s="28">
        <v>0</v>
      </c>
      <c r="T431" s="68"/>
      <c r="U431" s="12" t="s">
        <v>91</v>
      </c>
    </row>
    <row r="432" spans="1:21" ht="18.75" hidden="1" x14ac:dyDescent="0.25">
      <c r="A432" s="13" t="str">
        <f t="shared" si="751"/>
        <v>b</v>
      </c>
      <c r="B432" s="13" t="str">
        <f t="shared" si="752"/>
        <v>b</v>
      </c>
      <c r="C432" s="5" t="s">
        <v>2</v>
      </c>
      <c r="D432" s="4" t="s">
        <v>11</v>
      </c>
      <c r="E432" s="22"/>
      <c r="F432" s="22"/>
      <c r="G432" s="22">
        <v>0</v>
      </c>
      <c r="H432" s="22"/>
      <c r="I432" s="22"/>
      <c r="J432" s="23">
        <f t="shared" si="756"/>
        <v>0</v>
      </c>
      <c r="K432" s="23">
        <f t="shared" si="757"/>
        <v>0</v>
      </c>
      <c r="L432" s="24" t="e">
        <f t="shared" si="758"/>
        <v>#DIV/0!</v>
      </c>
      <c r="M432" s="22">
        <v>0</v>
      </c>
      <c r="N432" s="22">
        <v>0</v>
      </c>
      <c r="O432" s="22"/>
      <c r="P432" s="22">
        <f t="shared" si="842"/>
        <v>0</v>
      </c>
      <c r="Q432" s="22">
        <f t="shared" si="843"/>
        <v>0</v>
      </c>
      <c r="R432" s="25" t="e">
        <f t="shared" si="761"/>
        <v>#DIV/0!</v>
      </c>
      <c r="S432" s="22">
        <v>0</v>
      </c>
      <c r="T432" s="63"/>
      <c r="U432" s="12" t="s">
        <v>91</v>
      </c>
    </row>
    <row r="433" spans="1:21" ht="18.75" hidden="1" x14ac:dyDescent="0.25">
      <c r="A433" s="13" t="str">
        <f t="shared" si="751"/>
        <v>b</v>
      </c>
      <c r="B433" s="13" t="str">
        <f t="shared" si="752"/>
        <v>b</v>
      </c>
      <c r="C433" s="5" t="s">
        <v>2</v>
      </c>
      <c r="D433" s="4" t="s">
        <v>12</v>
      </c>
      <c r="E433" s="22"/>
      <c r="F433" s="22"/>
      <c r="G433" s="22">
        <v>0</v>
      </c>
      <c r="H433" s="22"/>
      <c r="I433" s="22"/>
      <c r="J433" s="23">
        <f t="shared" si="756"/>
        <v>0</v>
      </c>
      <c r="K433" s="23">
        <f t="shared" si="757"/>
        <v>0</v>
      </c>
      <c r="L433" s="24" t="e">
        <f t="shared" si="758"/>
        <v>#DIV/0!</v>
      </c>
      <c r="M433" s="22">
        <v>0</v>
      </c>
      <c r="N433" s="22">
        <v>0</v>
      </c>
      <c r="O433" s="22"/>
      <c r="P433" s="22">
        <f t="shared" si="842"/>
        <v>0</v>
      </c>
      <c r="Q433" s="22">
        <f t="shared" si="843"/>
        <v>0</v>
      </c>
      <c r="R433" s="25" t="e">
        <f t="shared" si="761"/>
        <v>#DIV/0!</v>
      </c>
      <c r="S433" s="22">
        <v>0</v>
      </c>
      <c r="T433" s="63"/>
      <c r="U433" s="12" t="s">
        <v>91</v>
      </c>
    </row>
    <row r="434" spans="1:21" ht="18.75" hidden="1" x14ac:dyDescent="0.25">
      <c r="A434" s="13" t="str">
        <f t="shared" si="751"/>
        <v>b</v>
      </c>
      <c r="B434" s="13" t="str">
        <f t="shared" si="752"/>
        <v>b</v>
      </c>
      <c r="C434" s="5" t="s">
        <v>2</v>
      </c>
      <c r="D434" s="4" t="s">
        <v>13</v>
      </c>
      <c r="E434" s="22"/>
      <c r="F434" s="22"/>
      <c r="G434" s="22">
        <v>0</v>
      </c>
      <c r="H434" s="22"/>
      <c r="I434" s="22"/>
      <c r="J434" s="23">
        <f t="shared" si="756"/>
        <v>0</v>
      </c>
      <c r="K434" s="23">
        <f t="shared" si="757"/>
        <v>0</v>
      </c>
      <c r="L434" s="24" t="e">
        <f t="shared" si="758"/>
        <v>#DIV/0!</v>
      </c>
      <c r="M434" s="22">
        <v>0</v>
      </c>
      <c r="N434" s="22">
        <v>0</v>
      </c>
      <c r="O434" s="22"/>
      <c r="P434" s="22">
        <f t="shared" si="842"/>
        <v>0</v>
      </c>
      <c r="Q434" s="22">
        <f t="shared" si="843"/>
        <v>0</v>
      </c>
      <c r="R434" s="25" t="e">
        <f t="shared" si="761"/>
        <v>#DIV/0!</v>
      </c>
      <c r="S434" s="22">
        <v>0</v>
      </c>
      <c r="T434" s="63"/>
      <c r="U434" s="12" t="s">
        <v>91</v>
      </c>
    </row>
    <row r="435" spans="1:21" ht="54" hidden="1" x14ac:dyDescent="0.25">
      <c r="A435" s="13" t="str">
        <f t="shared" si="751"/>
        <v>b</v>
      </c>
      <c r="B435" s="13" t="str">
        <f t="shared" si="752"/>
        <v>a</v>
      </c>
      <c r="C435" s="16" t="s">
        <v>138</v>
      </c>
      <c r="D435" s="17" t="s">
        <v>43</v>
      </c>
      <c r="E435" s="23">
        <f t="shared" ref="E435:G435" si="844">E436+E444+E445+E446</f>
        <v>0</v>
      </c>
      <c r="F435" s="23"/>
      <c r="G435" s="23">
        <f t="shared" si="844"/>
        <v>7261550</v>
      </c>
      <c r="H435" s="23">
        <f t="shared" ref="H435:I435" si="845">H436+H444+H445+H446</f>
        <v>4721191</v>
      </c>
      <c r="I435" s="23">
        <f t="shared" si="845"/>
        <v>2550000</v>
      </c>
      <c r="J435" s="23">
        <f t="shared" si="756"/>
        <v>7271191</v>
      </c>
      <c r="K435" s="49">
        <f t="shared" si="757"/>
        <v>-9641</v>
      </c>
      <c r="L435" s="50">
        <f t="shared" si="758"/>
        <v>1.0013276779750879</v>
      </c>
      <c r="M435" s="27">
        <f t="shared" ref="M435:N435" si="846">M436+M444+M445+M446</f>
        <v>8000000</v>
      </c>
      <c r="N435" s="27">
        <f t="shared" si="846"/>
        <v>8000000</v>
      </c>
      <c r="O435" s="23">
        <f t="shared" ref="O435" si="847">O436+O444+O445+O446</f>
        <v>2550000</v>
      </c>
      <c r="P435" s="23">
        <f t="shared" ref="P435" si="848">P436+P444+P445+P446</f>
        <v>9821191</v>
      </c>
      <c r="Q435" s="49">
        <f t="shared" ref="Q435" si="849">Q436+Q444+Q445+Q446</f>
        <v>-1821191</v>
      </c>
      <c r="R435" s="53">
        <f t="shared" si="761"/>
        <v>1.2276488750000001</v>
      </c>
      <c r="S435" s="27">
        <f t="shared" ref="S435" si="850">S436+S444+S445+S446</f>
        <v>0</v>
      </c>
      <c r="T435" s="70"/>
      <c r="U435" s="12" t="s">
        <v>91</v>
      </c>
    </row>
    <row r="436" spans="1:21" ht="18.75" hidden="1" x14ac:dyDescent="0.25">
      <c r="A436" s="13" t="str">
        <f t="shared" si="751"/>
        <v>b</v>
      </c>
      <c r="B436" s="13" t="str">
        <f t="shared" si="752"/>
        <v>a</v>
      </c>
      <c r="C436" s="3" t="s">
        <v>2</v>
      </c>
      <c r="D436" s="4" t="s">
        <v>3</v>
      </c>
      <c r="E436" s="22">
        <f t="shared" ref="E436:I436" si="851">E437+E438+E439+E440+E441+E442+E443</f>
        <v>0</v>
      </c>
      <c r="F436" s="22"/>
      <c r="G436" s="22">
        <f t="shared" si="851"/>
        <v>7261550</v>
      </c>
      <c r="H436" s="22">
        <f t="shared" si="851"/>
        <v>4721191</v>
      </c>
      <c r="I436" s="22">
        <f t="shared" si="851"/>
        <v>2550000</v>
      </c>
      <c r="J436" s="23">
        <f t="shared" si="756"/>
        <v>7271191</v>
      </c>
      <c r="K436" s="49">
        <f t="shared" si="757"/>
        <v>-9641</v>
      </c>
      <c r="L436" s="50">
        <f t="shared" si="758"/>
        <v>1.0013276779750879</v>
      </c>
      <c r="M436" s="22">
        <f t="shared" ref="M436:N436" si="852">M437+M438+M439+M440+M441+M442+M443</f>
        <v>8000000</v>
      </c>
      <c r="N436" s="22">
        <f t="shared" si="852"/>
        <v>8000000</v>
      </c>
      <c r="O436" s="22">
        <f t="shared" ref="O436:Q436" si="853">O437+O438+O439+O440+O441+O442+O443</f>
        <v>2550000</v>
      </c>
      <c r="P436" s="22">
        <f t="shared" si="853"/>
        <v>9821191</v>
      </c>
      <c r="Q436" s="51">
        <f t="shared" si="853"/>
        <v>-1821191</v>
      </c>
      <c r="R436" s="52">
        <f t="shared" si="761"/>
        <v>1.2276488750000001</v>
      </c>
      <c r="S436" s="22">
        <f t="shared" ref="S436" si="854">S437+S438+S439+S440+S441+S442+S443</f>
        <v>0</v>
      </c>
      <c r="T436" s="63"/>
      <c r="U436" s="12" t="s">
        <v>91</v>
      </c>
    </row>
    <row r="437" spans="1:21" ht="18.75" hidden="1" x14ac:dyDescent="0.25">
      <c r="A437" s="13" t="str">
        <f t="shared" si="751"/>
        <v>b</v>
      </c>
      <c r="B437" s="13" t="str">
        <f t="shared" si="752"/>
        <v>b</v>
      </c>
      <c r="C437" s="5" t="s">
        <v>2</v>
      </c>
      <c r="D437" s="6" t="s">
        <v>4</v>
      </c>
      <c r="E437" s="23"/>
      <c r="F437" s="23"/>
      <c r="G437" s="23">
        <v>0</v>
      </c>
      <c r="H437" s="23"/>
      <c r="I437" s="23"/>
      <c r="J437" s="23">
        <f t="shared" si="756"/>
        <v>0</v>
      </c>
      <c r="K437" s="23">
        <f t="shared" si="757"/>
        <v>0</v>
      </c>
      <c r="L437" s="24" t="e">
        <f t="shared" si="758"/>
        <v>#DIV/0!</v>
      </c>
      <c r="M437" s="28">
        <v>0</v>
      </c>
      <c r="N437" s="28">
        <v>0</v>
      </c>
      <c r="O437" s="23"/>
      <c r="P437" s="23">
        <f t="shared" ref="P437:P446" si="855">J437+O437</f>
        <v>0</v>
      </c>
      <c r="Q437" s="23">
        <f t="shared" ref="Q437:Q446" si="856">N437-P437</f>
        <v>0</v>
      </c>
      <c r="R437" s="26" t="e">
        <f t="shared" si="761"/>
        <v>#DIV/0!</v>
      </c>
      <c r="S437" s="28">
        <v>0</v>
      </c>
      <c r="T437" s="68"/>
      <c r="U437" s="12" t="s">
        <v>91</v>
      </c>
    </row>
    <row r="438" spans="1:21" ht="18.75" hidden="1" x14ac:dyDescent="0.25">
      <c r="A438" s="13" t="str">
        <f t="shared" si="751"/>
        <v>b</v>
      </c>
      <c r="B438" s="13" t="str">
        <f t="shared" si="752"/>
        <v>b</v>
      </c>
      <c r="C438" s="5" t="s">
        <v>2</v>
      </c>
      <c r="D438" s="6" t="s">
        <v>5</v>
      </c>
      <c r="E438" s="23"/>
      <c r="F438" s="23"/>
      <c r="G438" s="23">
        <v>0</v>
      </c>
      <c r="H438" s="23"/>
      <c r="I438" s="23"/>
      <c r="J438" s="23">
        <f t="shared" si="756"/>
        <v>0</v>
      </c>
      <c r="K438" s="23">
        <f t="shared" si="757"/>
        <v>0</v>
      </c>
      <c r="L438" s="24" t="e">
        <f t="shared" si="758"/>
        <v>#DIV/0!</v>
      </c>
      <c r="M438" s="28">
        <v>0</v>
      </c>
      <c r="N438" s="28">
        <v>0</v>
      </c>
      <c r="O438" s="23"/>
      <c r="P438" s="23">
        <f t="shared" si="855"/>
        <v>0</v>
      </c>
      <c r="Q438" s="23">
        <f t="shared" si="856"/>
        <v>0</v>
      </c>
      <c r="R438" s="26" t="e">
        <f t="shared" si="761"/>
        <v>#DIV/0!</v>
      </c>
      <c r="S438" s="28">
        <v>0</v>
      </c>
      <c r="T438" s="68"/>
      <c r="U438" s="12" t="s">
        <v>91</v>
      </c>
    </row>
    <row r="439" spans="1:21" ht="18.75" hidden="1" x14ac:dyDescent="0.25">
      <c r="A439" s="13" t="str">
        <f t="shared" si="751"/>
        <v>b</v>
      </c>
      <c r="B439" s="13" t="str">
        <f t="shared" si="752"/>
        <v>b</v>
      </c>
      <c r="C439" s="5" t="s">
        <v>2</v>
      </c>
      <c r="D439" s="6" t="s">
        <v>6</v>
      </c>
      <c r="E439" s="23"/>
      <c r="F439" s="23"/>
      <c r="G439" s="23">
        <v>0</v>
      </c>
      <c r="H439" s="23"/>
      <c r="I439" s="23"/>
      <c r="J439" s="23">
        <f t="shared" si="756"/>
        <v>0</v>
      </c>
      <c r="K439" s="23">
        <f t="shared" si="757"/>
        <v>0</v>
      </c>
      <c r="L439" s="24" t="e">
        <f t="shared" si="758"/>
        <v>#DIV/0!</v>
      </c>
      <c r="M439" s="28">
        <v>0</v>
      </c>
      <c r="N439" s="28">
        <v>0</v>
      </c>
      <c r="O439" s="23"/>
      <c r="P439" s="23">
        <f t="shared" si="855"/>
        <v>0</v>
      </c>
      <c r="Q439" s="23">
        <f t="shared" si="856"/>
        <v>0</v>
      </c>
      <c r="R439" s="26" t="e">
        <f t="shared" si="761"/>
        <v>#DIV/0!</v>
      </c>
      <c r="S439" s="28">
        <v>0</v>
      </c>
      <c r="T439" s="68"/>
      <c r="U439" s="12" t="s">
        <v>91</v>
      </c>
    </row>
    <row r="440" spans="1:21" ht="18.75" hidden="1" x14ac:dyDescent="0.25">
      <c r="A440" s="13" t="str">
        <f t="shared" si="751"/>
        <v>b</v>
      </c>
      <c r="B440" s="13" t="str">
        <f t="shared" si="752"/>
        <v>b</v>
      </c>
      <c r="C440" s="5" t="s">
        <v>2</v>
      </c>
      <c r="D440" s="7" t="s">
        <v>7</v>
      </c>
      <c r="E440" s="23"/>
      <c r="F440" s="23"/>
      <c r="G440" s="23">
        <v>0</v>
      </c>
      <c r="H440" s="23"/>
      <c r="I440" s="23"/>
      <c r="J440" s="23">
        <f t="shared" si="756"/>
        <v>0</v>
      </c>
      <c r="K440" s="23">
        <f t="shared" si="757"/>
        <v>0</v>
      </c>
      <c r="L440" s="24" t="e">
        <f t="shared" si="758"/>
        <v>#DIV/0!</v>
      </c>
      <c r="M440" s="28">
        <v>0</v>
      </c>
      <c r="N440" s="28">
        <v>0</v>
      </c>
      <c r="O440" s="23"/>
      <c r="P440" s="23">
        <f t="shared" si="855"/>
        <v>0</v>
      </c>
      <c r="Q440" s="23">
        <f t="shared" si="856"/>
        <v>0</v>
      </c>
      <c r="R440" s="26" t="e">
        <f t="shared" si="761"/>
        <v>#DIV/0!</v>
      </c>
      <c r="S440" s="28">
        <v>0</v>
      </c>
      <c r="T440" s="68"/>
      <c r="U440" s="12" t="s">
        <v>91</v>
      </c>
    </row>
    <row r="441" spans="1:21" ht="18.75" hidden="1" x14ac:dyDescent="0.25">
      <c r="A441" s="13" t="str">
        <f t="shared" si="751"/>
        <v>b</v>
      </c>
      <c r="B441" s="13" t="str">
        <f t="shared" si="752"/>
        <v>b</v>
      </c>
      <c r="C441" s="5" t="s">
        <v>2</v>
      </c>
      <c r="D441" s="7" t="s">
        <v>8</v>
      </c>
      <c r="E441" s="23"/>
      <c r="F441" s="23"/>
      <c r="G441" s="23">
        <v>0</v>
      </c>
      <c r="H441" s="23"/>
      <c r="I441" s="23"/>
      <c r="J441" s="23">
        <f t="shared" si="756"/>
        <v>0</v>
      </c>
      <c r="K441" s="23">
        <f t="shared" si="757"/>
        <v>0</v>
      </c>
      <c r="L441" s="24" t="e">
        <f t="shared" si="758"/>
        <v>#DIV/0!</v>
      </c>
      <c r="M441" s="28">
        <v>0</v>
      </c>
      <c r="N441" s="28">
        <v>0</v>
      </c>
      <c r="O441" s="23"/>
      <c r="P441" s="23">
        <f t="shared" si="855"/>
        <v>0</v>
      </c>
      <c r="Q441" s="23">
        <f t="shared" si="856"/>
        <v>0</v>
      </c>
      <c r="R441" s="26" t="e">
        <f t="shared" si="761"/>
        <v>#DIV/0!</v>
      </c>
      <c r="S441" s="28">
        <v>0</v>
      </c>
      <c r="T441" s="68"/>
      <c r="U441" s="12" t="s">
        <v>91</v>
      </c>
    </row>
    <row r="442" spans="1:21" ht="18.75" hidden="1" x14ac:dyDescent="0.25">
      <c r="A442" s="13" t="str">
        <f t="shared" si="751"/>
        <v>b</v>
      </c>
      <c r="B442" s="13" t="str">
        <f t="shared" si="752"/>
        <v>a</v>
      </c>
      <c r="C442" s="5" t="s">
        <v>2</v>
      </c>
      <c r="D442" s="7" t="s">
        <v>9</v>
      </c>
      <c r="E442" s="23"/>
      <c r="F442" s="23"/>
      <c r="G442" s="23">
        <v>7261550</v>
      </c>
      <c r="H442" s="23">
        <v>4721191</v>
      </c>
      <c r="I442" s="23">
        <v>2550000</v>
      </c>
      <c r="J442" s="23">
        <f t="shared" si="756"/>
        <v>7271191</v>
      </c>
      <c r="K442" s="49">
        <f t="shared" si="757"/>
        <v>-9641</v>
      </c>
      <c r="L442" s="50">
        <f t="shared" si="758"/>
        <v>1.0013276779750879</v>
      </c>
      <c r="M442" s="28">
        <v>8000000</v>
      </c>
      <c r="N442" s="28">
        <v>8000000</v>
      </c>
      <c r="O442" s="23">
        <v>2550000</v>
      </c>
      <c r="P442" s="23">
        <f t="shared" si="855"/>
        <v>9821191</v>
      </c>
      <c r="Q442" s="49">
        <f t="shared" si="856"/>
        <v>-1821191</v>
      </c>
      <c r="R442" s="53">
        <f t="shared" si="761"/>
        <v>1.2276488750000001</v>
      </c>
      <c r="S442" s="28"/>
      <c r="T442" s="68"/>
      <c r="U442" s="12" t="s">
        <v>91</v>
      </c>
    </row>
    <row r="443" spans="1:21" ht="18.75" hidden="1" x14ac:dyDescent="0.25">
      <c r="A443" s="13" t="str">
        <f t="shared" si="751"/>
        <v>b</v>
      </c>
      <c r="B443" s="13" t="str">
        <f t="shared" si="752"/>
        <v>b</v>
      </c>
      <c r="C443" s="5" t="s">
        <v>2</v>
      </c>
      <c r="D443" s="7" t="s">
        <v>10</v>
      </c>
      <c r="E443" s="23"/>
      <c r="F443" s="23"/>
      <c r="G443" s="23">
        <v>0</v>
      </c>
      <c r="H443" s="23"/>
      <c r="I443" s="23"/>
      <c r="J443" s="23">
        <f t="shared" si="756"/>
        <v>0</v>
      </c>
      <c r="K443" s="23">
        <f t="shared" si="757"/>
        <v>0</v>
      </c>
      <c r="L443" s="24" t="e">
        <f t="shared" si="758"/>
        <v>#DIV/0!</v>
      </c>
      <c r="M443" s="28">
        <v>0</v>
      </c>
      <c r="N443" s="28">
        <v>0</v>
      </c>
      <c r="O443" s="23"/>
      <c r="P443" s="23">
        <f t="shared" si="855"/>
        <v>0</v>
      </c>
      <c r="Q443" s="23">
        <f t="shared" si="856"/>
        <v>0</v>
      </c>
      <c r="R443" s="26" t="e">
        <f t="shared" si="761"/>
        <v>#DIV/0!</v>
      </c>
      <c r="S443" s="28">
        <v>0</v>
      </c>
      <c r="T443" s="68"/>
      <c r="U443" s="12" t="s">
        <v>91</v>
      </c>
    </row>
    <row r="444" spans="1:21" ht="18.75" hidden="1" x14ac:dyDescent="0.25">
      <c r="A444" s="13" t="str">
        <f t="shared" si="751"/>
        <v>b</v>
      </c>
      <c r="B444" s="13" t="str">
        <f t="shared" si="752"/>
        <v>b</v>
      </c>
      <c r="C444" s="5" t="s">
        <v>2</v>
      </c>
      <c r="D444" s="4" t="s">
        <v>11</v>
      </c>
      <c r="E444" s="22"/>
      <c r="F444" s="22"/>
      <c r="G444" s="22">
        <v>0</v>
      </c>
      <c r="H444" s="22"/>
      <c r="I444" s="22"/>
      <c r="J444" s="23">
        <f t="shared" si="756"/>
        <v>0</v>
      </c>
      <c r="K444" s="23">
        <f t="shared" si="757"/>
        <v>0</v>
      </c>
      <c r="L444" s="24" t="e">
        <f t="shared" si="758"/>
        <v>#DIV/0!</v>
      </c>
      <c r="M444" s="22">
        <v>0</v>
      </c>
      <c r="N444" s="22">
        <v>0</v>
      </c>
      <c r="O444" s="22"/>
      <c r="P444" s="22">
        <f t="shared" si="855"/>
        <v>0</v>
      </c>
      <c r="Q444" s="22">
        <f t="shared" si="856"/>
        <v>0</v>
      </c>
      <c r="R444" s="25" t="e">
        <f t="shared" si="761"/>
        <v>#DIV/0!</v>
      </c>
      <c r="S444" s="22">
        <v>0</v>
      </c>
      <c r="T444" s="63"/>
      <c r="U444" s="12" t="s">
        <v>91</v>
      </c>
    </row>
    <row r="445" spans="1:21" ht="18.75" hidden="1" x14ac:dyDescent="0.25">
      <c r="A445" s="13" t="str">
        <f t="shared" si="751"/>
        <v>b</v>
      </c>
      <c r="B445" s="13" t="str">
        <f t="shared" si="752"/>
        <v>b</v>
      </c>
      <c r="C445" s="5" t="s">
        <v>2</v>
      </c>
      <c r="D445" s="4" t="s">
        <v>12</v>
      </c>
      <c r="E445" s="22"/>
      <c r="F445" s="22"/>
      <c r="G445" s="22">
        <v>0</v>
      </c>
      <c r="H445" s="22"/>
      <c r="I445" s="22"/>
      <c r="J445" s="23">
        <f t="shared" si="756"/>
        <v>0</v>
      </c>
      <c r="K445" s="23">
        <f t="shared" si="757"/>
        <v>0</v>
      </c>
      <c r="L445" s="24" t="e">
        <f t="shared" si="758"/>
        <v>#DIV/0!</v>
      </c>
      <c r="M445" s="22">
        <v>0</v>
      </c>
      <c r="N445" s="22">
        <v>0</v>
      </c>
      <c r="O445" s="22"/>
      <c r="P445" s="22">
        <f t="shared" si="855"/>
        <v>0</v>
      </c>
      <c r="Q445" s="22">
        <f t="shared" si="856"/>
        <v>0</v>
      </c>
      <c r="R445" s="25" t="e">
        <f t="shared" si="761"/>
        <v>#DIV/0!</v>
      </c>
      <c r="S445" s="22">
        <v>0</v>
      </c>
      <c r="T445" s="63"/>
      <c r="U445" s="12" t="s">
        <v>91</v>
      </c>
    </row>
    <row r="446" spans="1:21" ht="18.75" hidden="1" x14ac:dyDescent="0.25">
      <c r="A446" s="13" t="str">
        <f t="shared" si="751"/>
        <v>b</v>
      </c>
      <c r="B446" s="13" t="str">
        <f t="shared" si="752"/>
        <v>b</v>
      </c>
      <c r="C446" s="5" t="s">
        <v>2</v>
      </c>
      <c r="D446" s="4" t="s">
        <v>13</v>
      </c>
      <c r="E446" s="22"/>
      <c r="F446" s="22"/>
      <c r="G446" s="22">
        <v>0</v>
      </c>
      <c r="H446" s="22"/>
      <c r="I446" s="22"/>
      <c r="J446" s="23">
        <f t="shared" si="756"/>
        <v>0</v>
      </c>
      <c r="K446" s="23">
        <f t="shared" si="757"/>
        <v>0</v>
      </c>
      <c r="L446" s="24" t="e">
        <f t="shared" si="758"/>
        <v>#DIV/0!</v>
      </c>
      <c r="M446" s="22">
        <v>0</v>
      </c>
      <c r="N446" s="22">
        <v>0</v>
      </c>
      <c r="O446" s="22"/>
      <c r="P446" s="22">
        <f t="shared" si="855"/>
        <v>0</v>
      </c>
      <c r="Q446" s="22">
        <f t="shared" si="856"/>
        <v>0</v>
      </c>
      <c r="R446" s="25" t="e">
        <f t="shared" si="761"/>
        <v>#DIV/0!</v>
      </c>
      <c r="S446" s="22">
        <v>0</v>
      </c>
      <c r="T446" s="63"/>
      <c r="U446" s="12" t="s">
        <v>91</v>
      </c>
    </row>
    <row r="447" spans="1:21" ht="77.25" hidden="1" customHeight="1" x14ac:dyDescent="0.25">
      <c r="A447" s="13" t="str">
        <f t="shared" si="751"/>
        <v>b</v>
      </c>
      <c r="B447" s="13" t="str">
        <f t="shared" si="752"/>
        <v>a</v>
      </c>
      <c r="C447" s="16" t="s">
        <v>139</v>
      </c>
      <c r="D447" s="17" t="s">
        <v>44</v>
      </c>
      <c r="E447" s="34">
        <f t="shared" ref="E447:G447" si="857">E448+E456+E457+E458</f>
        <v>145980</v>
      </c>
      <c r="F447" s="34">
        <f t="shared" ref="F447" si="858">F448+F456+F457+F458</f>
        <v>11132</v>
      </c>
      <c r="G447" s="34">
        <f t="shared" si="857"/>
        <v>4784700</v>
      </c>
      <c r="H447" s="34">
        <f t="shared" ref="H447:I447" si="859">H448+H456+H457+H458</f>
        <v>2837199</v>
      </c>
      <c r="I447" s="34">
        <f t="shared" si="859"/>
        <v>1881369</v>
      </c>
      <c r="J447" s="34">
        <f t="shared" si="756"/>
        <v>4718568</v>
      </c>
      <c r="K447" s="40">
        <f t="shared" si="757"/>
        <v>66132</v>
      </c>
      <c r="L447" s="41">
        <f t="shared" si="758"/>
        <v>0.98617844378957931</v>
      </c>
      <c r="M447" s="37">
        <f t="shared" ref="M447:N447" si="860">M448+M456+M457+M458</f>
        <v>6500000</v>
      </c>
      <c r="N447" s="37">
        <f t="shared" si="860"/>
        <v>6500000</v>
      </c>
      <c r="O447" s="34">
        <f t="shared" ref="O447" si="861">O448+O456+O457+O458</f>
        <v>1770300</v>
      </c>
      <c r="P447" s="34">
        <f t="shared" ref="P447" si="862">P448+P456+P457+P458</f>
        <v>6488868</v>
      </c>
      <c r="Q447" s="40">
        <f t="shared" ref="Q447" si="863">Q448+Q456+Q457+Q458</f>
        <v>11132</v>
      </c>
      <c r="R447" s="42">
        <f t="shared" si="761"/>
        <v>0.99828738461538458</v>
      </c>
      <c r="S447" s="37">
        <f t="shared" ref="S447" si="864">S448+S456+S457+S458</f>
        <v>0</v>
      </c>
      <c r="T447" s="65"/>
      <c r="U447" s="12" t="s">
        <v>94</v>
      </c>
    </row>
    <row r="448" spans="1:21" ht="18.75" hidden="1" x14ac:dyDescent="0.25">
      <c r="A448" s="13" t="str">
        <f t="shared" si="751"/>
        <v>b</v>
      </c>
      <c r="B448" s="13" t="str">
        <f t="shared" si="752"/>
        <v>a</v>
      </c>
      <c r="C448" s="3" t="s">
        <v>2</v>
      </c>
      <c r="D448" s="4" t="s">
        <v>3</v>
      </c>
      <c r="E448" s="38">
        <f t="shared" ref="E448:I448" si="865">E449+E450+E451+E452+E453+E454+E455</f>
        <v>145980</v>
      </c>
      <c r="F448" s="38">
        <f t="shared" ref="F448" si="866">F449+F450+F451+F452+F453+F454+F455</f>
        <v>11132</v>
      </c>
      <c r="G448" s="38">
        <f t="shared" si="865"/>
        <v>4679700</v>
      </c>
      <c r="H448" s="38">
        <f t="shared" si="865"/>
        <v>2819085</v>
      </c>
      <c r="I448" s="38">
        <f t="shared" si="865"/>
        <v>1849483</v>
      </c>
      <c r="J448" s="34">
        <f t="shared" si="756"/>
        <v>4668568</v>
      </c>
      <c r="K448" s="40">
        <f t="shared" si="757"/>
        <v>11132</v>
      </c>
      <c r="L448" s="41">
        <f t="shared" si="758"/>
        <v>0.99762121503515178</v>
      </c>
      <c r="M448" s="38">
        <f t="shared" ref="M448:N448" si="867">M449+M450+M451+M452+M453+M454+M455</f>
        <v>6395000</v>
      </c>
      <c r="N448" s="38">
        <f t="shared" si="867"/>
        <v>6395000</v>
      </c>
      <c r="O448" s="38">
        <f t="shared" ref="O448:Q448" si="868">O449+O450+O451+O452+O453+O454+O455</f>
        <v>1715300</v>
      </c>
      <c r="P448" s="38">
        <f t="shared" si="868"/>
        <v>6383868</v>
      </c>
      <c r="Q448" s="43">
        <f t="shared" si="868"/>
        <v>11132</v>
      </c>
      <c r="R448" s="44">
        <f t="shared" si="761"/>
        <v>0.99825926505082097</v>
      </c>
      <c r="S448" s="38">
        <f t="shared" ref="S448" si="869">S449+S450+S451+S452+S453+S454+S455</f>
        <v>0</v>
      </c>
      <c r="T448" s="66"/>
      <c r="U448" s="12" t="s">
        <v>94</v>
      </c>
    </row>
    <row r="449" spans="1:21" ht="18.75" hidden="1" x14ac:dyDescent="0.25">
      <c r="A449" s="13" t="str">
        <f t="shared" si="751"/>
        <v>b</v>
      </c>
      <c r="B449" s="13" t="str">
        <f t="shared" si="752"/>
        <v>b</v>
      </c>
      <c r="C449" s="5" t="s">
        <v>2</v>
      </c>
      <c r="D449" s="6" t="s">
        <v>4</v>
      </c>
      <c r="E449" s="23"/>
      <c r="F449" s="23"/>
      <c r="G449" s="23">
        <v>0</v>
      </c>
      <c r="H449" s="23"/>
      <c r="I449" s="23"/>
      <c r="J449" s="23">
        <f t="shared" si="756"/>
        <v>0</v>
      </c>
      <c r="K449" s="23">
        <f t="shared" si="757"/>
        <v>0</v>
      </c>
      <c r="L449" s="24" t="e">
        <f t="shared" si="758"/>
        <v>#DIV/0!</v>
      </c>
      <c r="M449" s="28">
        <v>0</v>
      </c>
      <c r="N449" s="28">
        <v>0</v>
      </c>
      <c r="O449" s="23"/>
      <c r="P449" s="23">
        <f t="shared" ref="P449:P458" si="870">J449+O449</f>
        <v>0</v>
      </c>
      <c r="Q449" s="23">
        <f t="shared" ref="Q449:Q458" si="871">N449-P449</f>
        <v>0</v>
      </c>
      <c r="R449" s="26" t="e">
        <f t="shared" si="761"/>
        <v>#DIV/0!</v>
      </c>
      <c r="S449" s="28">
        <v>0</v>
      </c>
      <c r="T449" s="68"/>
      <c r="U449" s="12" t="s">
        <v>94</v>
      </c>
    </row>
    <row r="450" spans="1:21" ht="18.75" hidden="1" x14ac:dyDescent="0.25">
      <c r="A450" s="13" t="str">
        <f t="shared" si="751"/>
        <v>b</v>
      </c>
      <c r="B450" s="13" t="str">
        <f t="shared" si="752"/>
        <v>a</v>
      </c>
      <c r="C450" s="5" t="s">
        <v>2</v>
      </c>
      <c r="D450" s="6" t="s">
        <v>5</v>
      </c>
      <c r="E450" s="34">
        <v>145980</v>
      </c>
      <c r="F450" s="34">
        <v>11132</v>
      </c>
      <c r="G450" s="34">
        <v>4603700</v>
      </c>
      <c r="H450" s="34">
        <v>2794716</v>
      </c>
      <c r="I450" s="34">
        <v>1797852</v>
      </c>
      <c r="J450" s="34">
        <f t="shared" si="756"/>
        <v>4592568</v>
      </c>
      <c r="K450" s="40">
        <f t="shared" si="757"/>
        <v>11132</v>
      </c>
      <c r="L450" s="41">
        <f t="shared" si="758"/>
        <v>0.99758194495731689</v>
      </c>
      <c r="M450" s="39">
        <v>6316000</v>
      </c>
      <c r="N450" s="39">
        <v>6309000</v>
      </c>
      <c r="O450" s="34">
        <f>1862412-145980-11132</f>
        <v>1705300</v>
      </c>
      <c r="P450" s="34">
        <f t="shared" si="870"/>
        <v>6297868</v>
      </c>
      <c r="Q450" s="40">
        <f t="shared" si="871"/>
        <v>11132</v>
      </c>
      <c r="R450" s="42">
        <f t="shared" si="761"/>
        <v>0.99823553653510855</v>
      </c>
      <c r="S450" s="39">
        <v>0</v>
      </c>
      <c r="T450" s="67"/>
      <c r="U450" s="12" t="s">
        <v>94</v>
      </c>
    </row>
    <row r="451" spans="1:21" ht="18.75" hidden="1" x14ac:dyDescent="0.25">
      <c r="A451" s="13" t="str">
        <f t="shared" si="751"/>
        <v>b</v>
      </c>
      <c r="B451" s="13" t="str">
        <f t="shared" si="752"/>
        <v>b</v>
      </c>
      <c r="C451" s="5" t="s">
        <v>2</v>
      </c>
      <c r="D451" s="6" t="s">
        <v>6</v>
      </c>
      <c r="E451" s="23"/>
      <c r="F451" s="23"/>
      <c r="G451" s="23">
        <v>0</v>
      </c>
      <c r="H451" s="23"/>
      <c r="I451" s="23"/>
      <c r="J451" s="23">
        <f t="shared" si="756"/>
        <v>0</v>
      </c>
      <c r="K451" s="23">
        <f t="shared" si="757"/>
        <v>0</v>
      </c>
      <c r="L451" s="24" t="e">
        <f t="shared" si="758"/>
        <v>#DIV/0!</v>
      </c>
      <c r="M451" s="28">
        <v>0</v>
      </c>
      <c r="N451" s="28">
        <v>0</v>
      </c>
      <c r="O451" s="23"/>
      <c r="P451" s="23">
        <f t="shared" si="870"/>
        <v>0</v>
      </c>
      <c r="Q451" s="23">
        <f t="shared" si="871"/>
        <v>0</v>
      </c>
      <c r="R451" s="26" t="e">
        <f t="shared" si="761"/>
        <v>#DIV/0!</v>
      </c>
      <c r="S451" s="28">
        <v>0</v>
      </c>
      <c r="T451" s="68"/>
      <c r="U451" s="12" t="s">
        <v>94</v>
      </c>
    </row>
    <row r="452" spans="1:21" ht="18.75" hidden="1" x14ac:dyDescent="0.25">
      <c r="A452" s="13" t="str">
        <f t="shared" ref="A452:A515" si="872">IF((S452)&gt;0,"a","b")</f>
        <v>b</v>
      </c>
      <c r="B452" s="13" t="str">
        <f t="shared" ref="B452:B515" si="873">IF((G452+H452+E452+J452+M452+N452+O452+P452)&gt;0,"a","b")</f>
        <v>b</v>
      </c>
      <c r="C452" s="5" t="s">
        <v>2</v>
      </c>
      <c r="D452" s="7" t="s">
        <v>7</v>
      </c>
      <c r="E452" s="23"/>
      <c r="F452" s="23"/>
      <c r="G452" s="23">
        <v>0</v>
      </c>
      <c r="H452" s="23"/>
      <c r="I452" s="23"/>
      <c r="J452" s="23">
        <f t="shared" ref="J452:J515" si="874">H452+I452</f>
        <v>0</v>
      </c>
      <c r="K452" s="23">
        <f t="shared" ref="K452:K515" si="875">G452-J452</f>
        <v>0</v>
      </c>
      <c r="L452" s="24" t="e">
        <f t="shared" ref="L452:L515" si="876">J452/G452</f>
        <v>#DIV/0!</v>
      </c>
      <c r="M452" s="28">
        <v>0</v>
      </c>
      <c r="N452" s="28">
        <v>0</v>
      </c>
      <c r="O452" s="23"/>
      <c r="P452" s="23">
        <f t="shared" si="870"/>
        <v>0</v>
      </c>
      <c r="Q452" s="23">
        <f t="shared" si="871"/>
        <v>0</v>
      </c>
      <c r="R452" s="26" t="e">
        <f t="shared" ref="R452:R515" si="877">P452/N452</f>
        <v>#DIV/0!</v>
      </c>
      <c r="S452" s="28">
        <v>0</v>
      </c>
      <c r="T452" s="68"/>
      <c r="U452" s="12" t="s">
        <v>94</v>
      </c>
    </row>
    <row r="453" spans="1:21" ht="18.75" hidden="1" x14ac:dyDescent="0.25">
      <c r="A453" s="13" t="str">
        <f t="shared" si="872"/>
        <v>b</v>
      </c>
      <c r="B453" s="13" t="str">
        <f t="shared" si="873"/>
        <v>b</v>
      </c>
      <c r="C453" s="5" t="s">
        <v>2</v>
      </c>
      <c r="D453" s="7" t="s">
        <v>8</v>
      </c>
      <c r="E453" s="23"/>
      <c r="F453" s="23"/>
      <c r="G453" s="23">
        <v>0</v>
      </c>
      <c r="H453" s="23"/>
      <c r="I453" s="23"/>
      <c r="J453" s="23">
        <f t="shared" si="874"/>
        <v>0</v>
      </c>
      <c r="K453" s="23">
        <f t="shared" si="875"/>
        <v>0</v>
      </c>
      <c r="L453" s="24" t="e">
        <f t="shared" si="876"/>
        <v>#DIV/0!</v>
      </c>
      <c r="M453" s="28">
        <v>0</v>
      </c>
      <c r="N453" s="28">
        <v>0</v>
      </c>
      <c r="O453" s="23"/>
      <c r="P453" s="23">
        <f t="shared" si="870"/>
        <v>0</v>
      </c>
      <c r="Q453" s="23">
        <f t="shared" si="871"/>
        <v>0</v>
      </c>
      <c r="R453" s="26" t="e">
        <f t="shared" si="877"/>
        <v>#DIV/0!</v>
      </c>
      <c r="S453" s="28">
        <v>0</v>
      </c>
      <c r="T453" s="68"/>
      <c r="U453" s="12" t="s">
        <v>94</v>
      </c>
    </row>
    <row r="454" spans="1:21" ht="18.75" hidden="1" x14ac:dyDescent="0.25">
      <c r="A454" s="13" t="str">
        <f t="shared" si="872"/>
        <v>b</v>
      </c>
      <c r="B454" s="13" t="str">
        <f t="shared" si="873"/>
        <v>a</v>
      </c>
      <c r="C454" s="5" t="s">
        <v>2</v>
      </c>
      <c r="D454" s="7" t="s">
        <v>9</v>
      </c>
      <c r="E454" s="34"/>
      <c r="F454" s="34"/>
      <c r="G454" s="34">
        <v>28000</v>
      </c>
      <c r="H454" s="34">
        <v>21852</v>
      </c>
      <c r="I454" s="34">
        <v>6148</v>
      </c>
      <c r="J454" s="34">
        <f t="shared" si="874"/>
        <v>28000</v>
      </c>
      <c r="K454" s="40">
        <f t="shared" si="875"/>
        <v>0</v>
      </c>
      <c r="L454" s="41">
        <f t="shared" si="876"/>
        <v>1</v>
      </c>
      <c r="M454" s="39">
        <v>30000</v>
      </c>
      <c r="N454" s="39">
        <v>37000</v>
      </c>
      <c r="O454" s="34">
        <v>9000</v>
      </c>
      <c r="P454" s="34">
        <f t="shared" si="870"/>
        <v>37000</v>
      </c>
      <c r="Q454" s="40">
        <f t="shared" si="871"/>
        <v>0</v>
      </c>
      <c r="R454" s="42">
        <f t="shared" si="877"/>
        <v>1</v>
      </c>
      <c r="S454" s="39">
        <v>0</v>
      </c>
      <c r="T454" s="67"/>
      <c r="U454" s="12" t="s">
        <v>94</v>
      </c>
    </row>
    <row r="455" spans="1:21" ht="18.75" hidden="1" x14ac:dyDescent="0.25">
      <c r="A455" s="13" t="str">
        <f t="shared" si="872"/>
        <v>b</v>
      </c>
      <c r="B455" s="13" t="str">
        <f t="shared" si="873"/>
        <v>a</v>
      </c>
      <c r="C455" s="5" t="s">
        <v>2</v>
      </c>
      <c r="D455" s="7" t="s">
        <v>10</v>
      </c>
      <c r="E455" s="34"/>
      <c r="F455" s="34"/>
      <c r="G455" s="34">
        <v>48000</v>
      </c>
      <c r="H455" s="34">
        <v>2517</v>
      </c>
      <c r="I455" s="34">
        <v>45483</v>
      </c>
      <c r="J455" s="34">
        <f t="shared" si="874"/>
        <v>48000</v>
      </c>
      <c r="K455" s="40">
        <f t="shared" si="875"/>
        <v>0</v>
      </c>
      <c r="L455" s="41">
        <f t="shared" si="876"/>
        <v>1</v>
      </c>
      <c r="M455" s="39">
        <v>49000</v>
      </c>
      <c r="N455" s="39">
        <v>49000</v>
      </c>
      <c r="O455" s="34">
        <v>1000</v>
      </c>
      <c r="P455" s="34">
        <f t="shared" si="870"/>
        <v>49000</v>
      </c>
      <c r="Q455" s="40">
        <f t="shared" si="871"/>
        <v>0</v>
      </c>
      <c r="R455" s="42">
        <f t="shared" si="877"/>
        <v>1</v>
      </c>
      <c r="S455" s="39">
        <v>0</v>
      </c>
      <c r="T455" s="67"/>
      <c r="U455" s="12" t="s">
        <v>94</v>
      </c>
    </row>
    <row r="456" spans="1:21" ht="18.75" hidden="1" x14ac:dyDescent="0.25">
      <c r="A456" s="13" t="str">
        <f t="shared" si="872"/>
        <v>b</v>
      </c>
      <c r="B456" s="13" t="str">
        <f t="shared" si="873"/>
        <v>a</v>
      </c>
      <c r="C456" s="5" t="s">
        <v>2</v>
      </c>
      <c r="D456" s="4" t="s">
        <v>11</v>
      </c>
      <c r="E456" s="38"/>
      <c r="F456" s="38"/>
      <c r="G456" s="38">
        <v>105000</v>
      </c>
      <c r="H456" s="38">
        <v>18114</v>
      </c>
      <c r="I456" s="38">
        <v>31886</v>
      </c>
      <c r="J456" s="34">
        <f t="shared" si="874"/>
        <v>50000</v>
      </c>
      <c r="K456" s="40">
        <f t="shared" si="875"/>
        <v>55000</v>
      </c>
      <c r="L456" s="41">
        <f t="shared" si="876"/>
        <v>0.47619047619047616</v>
      </c>
      <c r="M456" s="38">
        <v>105000</v>
      </c>
      <c r="N456" s="38">
        <v>105000</v>
      </c>
      <c r="O456" s="38">
        <v>55000</v>
      </c>
      <c r="P456" s="38">
        <f t="shared" si="870"/>
        <v>105000</v>
      </c>
      <c r="Q456" s="43">
        <f t="shared" si="871"/>
        <v>0</v>
      </c>
      <c r="R456" s="44">
        <f t="shared" si="877"/>
        <v>1</v>
      </c>
      <c r="S456" s="38">
        <v>0</v>
      </c>
      <c r="T456" s="66"/>
      <c r="U456" s="12" t="s">
        <v>94</v>
      </c>
    </row>
    <row r="457" spans="1:21" ht="18.75" hidden="1" x14ac:dyDescent="0.25">
      <c r="A457" s="13" t="str">
        <f t="shared" si="872"/>
        <v>b</v>
      </c>
      <c r="B457" s="13" t="str">
        <f t="shared" si="873"/>
        <v>b</v>
      </c>
      <c r="C457" s="5" t="s">
        <v>2</v>
      </c>
      <c r="D457" s="4" t="s">
        <v>12</v>
      </c>
      <c r="E457" s="22"/>
      <c r="F457" s="22"/>
      <c r="G457" s="22">
        <v>0</v>
      </c>
      <c r="H457" s="22"/>
      <c r="I457" s="22"/>
      <c r="J457" s="23">
        <f t="shared" si="874"/>
        <v>0</v>
      </c>
      <c r="K457" s="23">
        <f t="shared" si="875"/>
        <v>0</v>
      </c>
      <c r="L457" s="24" t="e">
        <f t="shared" si="876"/>
        <v>#DIV/0!</v>
      </c>
      <c r="M457" s="22">
        <v>0</v>
      </c>
      <c r="N457" s="22">
        <v>0</v>
      </c>
      <c r="O457" s="22"/>
      <c r="P457" s="22">
        <f t="shared" si="870"/>
        <v>0</v>
      </c>
      <c r="Q457" s="22">
        <f t="shared" si="871"/>
        <v>0</v>
      </c>
      <c r="R457" s="25" t="e">
        <f t="shared" si="877"/>
        <v>#DIV/0!</v>
      </c>
      <c r="S457" s="22">
        <v>0</v>
      </c>
      <c r="T457" s="63"/>
      <c r="U457" s="12" t="s">
        <v>94</v>
      </c>
    </row>
    <row r="458" spans="1:21" ht="18.75" hidden="1" x14ac:dyDescent="0.25">
      <c r="A458" s="13" t="str">
        <f t="shared" si="872"/>
        <v>b</v>
      </c>
      <c r="B458" s="13" t="str">
        <f t="shared" si="873"/>
        <v>b</v>
      </c>
      <c r="C458" s="5" t="s">
        <v>2</v>
      </c>
      <c r="D458" s="4" t="s">
        <v>13</v>
      </c>
      <c r="E458" s="22"/>
      <c r="F458" s="22"/>
      <c r="G458" s="22">
        <v>0</v>
      </c>
      <c r="H458" s="22"/>
      <c r="I458" s="22"/>
      <c r="J458" s="23">
        <f t="shared" si="874"/>
        <v>0</v>
      </c>
      <c r="K458" s="23">
        <f t="shared" si="875"/>
        <v>0</v>
      </c>
      <c r="L458" s="24" t="e">
        <f t="shared" si="876"/>
        <v>#DIV/0!</v>
      </c>
      <c r="M458" s="22">
        <v>0</v>
      </c>
      <c r="N458" s="22">
        <v>0</v>
      </c>
      <c r="O458" s="22"/>
      <c r="P458" s="22">
        <f t="shared" si="870"/>
        <v>0</v>
      </c>
      <c r="Q458" s="22">
        <f t="shared" si="871"/>
        <v>0</v>
      </c>
      <c r="R458" s="25" t="e">
        <f t="shared" si="877"/>
        <v>#DIV/0!</v>
      </c>
      <c r="S458" s="22">
        <v>0</v>
      </c>
      <c r="T458" s="63"/>
      <c r="U458" s="12" t="s">
        <v>94</v>
      </c>
    </row>
    <row r="459" spans="1:21" ht="35.25" customHeight="1" x14ac:dyDescent="0.25">
      <c r="A459" s="13" t="str">
        <f t="shared" si="872"/>
        <v>a</v>
      </c>
      <c r="B459" s="13" t="str">
        <f t="shared" si="873"/>
        <v>a</v>
      </c>
      <c r="C459" s="16" t="s">
        <v>140</v>
      </c>
      <c r="D459" s="17" t="s">
        <v>45</v>
      </c>
      <c r="E459" s="23">
        <f t="shared" ref="E459:I459" si="878">E460+E468+E469+E470</f>
        <v>1304920</v>
      </c>
      <c r="F459" s="23">
        <f t="shared" ref="F459" si="879">F460+F468+F469+F470</f>
        <v>184441.64</v>
      </c>
      <c r="G459" s="23">
        <f t="shared" si="878"/>
        <v>780885900</v>
      </c>
      <c r="H459" s="23">
        <f t="shared" si="878"/>
        <v>515684031</v>
      </c>
      <c r="I459" s="23">
        <f t="shared" si="878"/>
        <v>251255898</v>
      </c>
      <c r="J459" s="23">
        <f t="shared" si="874"/>
        <v>766939929</v>
      </c>
      <c r="K459" s="49">
        <f t="shared" si="875"/>
        <v>13945971</v>
      </c>
      <c r="L459" s="50">
        <f t="shared" si="876"/>
        <v>0.98214083389135343</v>
      </c>
      <c r="M459" s="23">
        <f t="shared" ref="M459:O459" si="880">M460+M468+M469+M470</f>
        <v>1044565000</v>
      </c>
      <c r="N459" s="23">
        <f t="shared" si="880"/>
        <v>1044253000</v>
      </c>
      <c r="O459" s="23">
        <f t="shared" si="880"/>
        <v>266013674</v>
      </c>
      <c r="P459" s="23">
        <f t="shared" ref="P459" si="881">P460+P468+P469+P470</f>
        <v>1032953603</v>
      </c>
      <c r="Q459" s="49">
        <f t="shared" ref="Q459" si="882">Q460+Q468+Q469+Q470</f>
        <v>11299397</v>
      </c>
      <c r="R459" s="53">
        <f t="shared" si="877"/>
        <v>0.98917944501954991</v>
      </c>
      <c r="S459" s="23">
        <f t="shared" ref="S459" si="883">S460+S468+S469+S470</f>
        <v>8000000</v>
      </c>
      <c r="T459" s="64"/>
    </row>
    <row r="460" spans="1:21" ht="18.75" x14ac:dyDescent="0.25">
      <c r="A460" s="13" t="str">
        <f t="shared" si="872"/>
        <v>a</v>
      </c>
      <c r="B460" s="13" t="str">
        <f t="shared" si="873"/>
        <v>a</v>
      </c>
      <c r="C460" s="3" t="s">
        <v>2</v>
      </c>
      <c r="D460" s="4" t="s">
        <v>3</v>
      </c>
      <c r="E460" s="22">
        <f t="shared" ref="E460:F460" si="884">E461+E462+E463+E464+E465+E466+E467</f>
        <v>1304920</v>
      </c>
      <c r="F460" s="22">
        <f t="shared" si="884"/>
        <v>184441.64</v>
      </c>
      <c r="G460" s="22">
        <f t="shared" ref="G460" si="885">G461+G462+G463+G464+G465+G466+G467</f>
        <v>780598200</v>
      </c>
      <c r="H460" s="22">
        <f t="shared" ref="H460:I460" si="886">H461+H462+H463+H464+H465+H466+H467</f>
        <v>515597410</v>
      </c>
      <c r="I460" s="22">
        <f t="shared" si="886"/>
        <v>251110809</v>
      </c>
      <c r="J460" s="23">
        <f t="shared" si="874"/>
        <v>766708219</v>
      </c>
      <c r="K460" s="49">
        <f t="shared" si="875"/>
        <v>13889981</v>
      </c>
      <c r="L460" s="50">
        <f t="shared" si="876"/>
        <v>0.98220597869685067</v>
      </c>
      <c r="M460" s="22">
        <f t="shared" ref="M460:O460" si="887">M461+M462+M463+M464+M465+M466+M467</f>
        <v>1044332000</v>
      </c>
      <c r="N460" s="22">
        <f t="shared" si="887"/>
        <v>1043965300</v>
      </c>
      <c r="O460" s="22">
        <f t="shared" si="887"/>
        <v>265958674</v>
      </c>
      <c r="P460" s="22">
        <f t="shared" ref="P460:Q460" si="888">P461+P462+P463+P464+P465+P466+P467</f>
        <v>1032666893</v>
      </c>
      <c r="Q460" s="51">
        <f t="shared" si="888"/>
        <v>11298407</v>
      </c>
      <c r="R460" s="52">
        <f t="shared" si="877"/>
        <v>0.98917741135648862</v>
      </c>
      <c r="S460" s="22">
        <f t="shared" ref="S460" si="889">S461+S462+S463+S464+S465+S466+S467</f>
        <v>8000000</v>
      </c>
      <c r="T460" s="63"/>
    </row>
    <row r="461" spans="1:21" ht="18.75" hidden="1" x14ac:dyDescent="0.25">
      <c r="A461" s="13" t="str">
        <f t="shared" si="872"/>
        <v>b</v>
      </c>
      <c r="B461" s="13" t="str">
        <f t="shared" si="873"/>
        <v>b</v>
      </c>
      <c r="C461" s="5" t="s">
        <v>2</v>
      </c>
      <c r="D461" s="6" t="s">
        <v>4</v>
      </c>
      <c r="E461" s="23">
        <f t="shared" ref="E461:F461" si="890">E473+E485+E749+E917</f>
        <v>0</v>
      </c>
      <c r="F461" s="23">
        <f t="shared" si="890"/>
        <v>0</v>
      </c>
      <c r="G461" s="23">
        <f t="shared" ref="G461" si="891">G473+G485+G749+G917</f>
        <v>0</v>
      </c>
      <c r="H461" s="23">
        <f t="shared" ref="H461:I461" si="892">H473+H485+H749+H917</f>
        <v>0</v>
      </c>
      <c r="I461" s="23">
        <f t="shared" si="892"/>
        <v>0</v>
      </c>
      <c r="J461" s="23">
        <f t="shared" si="874"/>
        <v>0</v>
      </c>
      <c r="K461" s="23">
        <f t="shared" si="875"/>
        <v>0</v>
      </c>
      <c r="L461" s="24" t="e">
        <f t="shared" si="876"/>
        <v>#DIV/0!</v>
      </c>
      <c r="M461" s="23">
        <f t="shared" ref="M461:Q461" si="893">M473+M485+M749+M917</f>
        <v>0</v>
      </c>
      <c r="N461" s="23">
        <f t="shared" si="893"/>
        <v>0</v>
      </c>
      <c r="O461" s="23">
        <f t="shared" si="893"/>
        <v>0</v>
      </c>
      <c r="P461" s="23">
        <f t="shared" si="893"/>
        <v>0</v>
      </c>
      <c r="Q461" s="23">
        <f t="shared" si="893"/>
        <v>0</v>
      </c>
      <c r="R461" s="26" t="e">
        <f t="shared" si="877"/>
        <v>#DIV/0!</v>
      </c>
      <c r="S461" s="23">
        <f t="shared" ref="S461" si="894">S473+S485+S749+S917</f>
        <v>0</v>
      </c>
      <c r="T461" s="64"/>
    </row>
    <row r="462" spans="1:21" ht="18.75" x14ac:dyDescent="0.25">
      <c r="A462" s="13" t="str">
        <f t="shared" si="872"/>
        <v>a</v>
      </c>
      <c r="B462" s="13" t="str">
        <f t="shared" si="873"/>
        <v>a</v>
      </c>
      <c r="C462" s="5" t="s">
        <v>2</v>
      </c>
      <c r="D462" s="6" t="s">
        <v>5</v>
      </c>
      <c r="E462" s="23">
        <f t="shared" ref="E462:F462" si="895">E474+E486+E750+E918</f>
        <v>150770</v>
      </c>
      <c r="F462" s="23">
        <f t="shared" si="895"/>
        <v>104218.33</v>
      </c>
      <c r="G462" s="23">
        <f t="shared" ref="G462" si="896">G474+G486+G750+G918</f>
        <v>57215150</v>
      </c>
      <c r="H462" s="23">
        <f t="shared" ref="H462:I462" si="897">H474+H486+H750+H918</f>
        <v>30521943</v>
      </c>
      <c r="I462" s="23">
        <f t="shared" si="897"/>
        <v>19601574</v>
      </c>
      <c r="J462" s="23">
        <f t="shared" si="874"/>
        <v>50123517</v>
      </c>
      <c r="K462" s="49">
        <f t="shared" si="875"/>
        <v>7091633</v>
      </c>
      <c r="L462" s="50">
        <f t="shared" si="876"/>
        <v>0.8760532306565656</v>
      </c>
      <c r="M462" s="23">
        <f t="shared" ref="M462:Q462" si="898">M474+M486+M750+M918</f>
        <v>84957000</v>
      </c>
      <c r="N462" s="23">
        <f t="shared" si="898"/>
        <v>85129050</v>
      </c>
      <c r="O462" s="23">
        <f t="shared" si="898"/>
        <v>31843648</v>
      </c>
      <c r="P462" s="23">
        <f t="shared" si="898"/>
        <v>81967165</v>
      </c>
      <c r="Q462" s="49">
        <f t="shared" si="898"/>
        <v>3161885</v>
      </c>
      <c r="R462" s="53">
        <f t="shared" si="877"/>
        <v>0.96285774362570709</v>
      </c>
      <c r="S462" s="23">
        <f t="shared" ref="S462" si="899">S474+S486+S750+S918</f>
        <v>500000</v>
      </c>
      <c r="T462" s="64"/>
    </row>
    <row r="463" spans="1:21" ht="18.75" hidden="1" x14ac:dyDescent="0.25">
      <c r="A463" s="13" t="str">
        <f t="shared" si="872"/>
        <v>b</v>
      </c>
      <c r="B463" s="13" t="str">
        <f t="shared" si="873"/>
        <v>b</v>
      </c>
      <c r="C463" s="5" t="s">
        <v>2</v>
      </c>
      <c r="D463" s="6" t="s">
        <v>6</v>
      </c>
      <c r="E463" s="23">
        <f t="shared" ref="E463:F463" si="900">E475+E487+E751+E919</f>
        <v>0</v>
      </c>
      <c r="F463" s="23">
        <f t="shared" si="900"/>
        <v>0</v>
      </c>
      <c r="G463" s="23">
        <f t="shared" ref="G463" si="901">G475+G487+G751+G919</f>
        <v>0</v>
      </c>
      <c r="H463" s="23">
        <f t="shared" ref="H463:I463" si="902">H475+H487+H751+H919</f>
        <v>0</v>
      </c>
      <c r="I463" s="23">
        <f t="shared" si="902"/>
        <v>0</v>
      </c>
      <c r="J463" s="23">
        <f t="shared" si="874"/>
        <v>0</v>
      </c>
      <c r="K463" s="23">
        <f t="shared" si="875"/>
        <v>0</v>
      </c>
      <c r="L463" s="24" t="e">
        <f t="shared" si="876"/>
        <v>#DIV/0!</v>
      </c>
      <c r="M463" s="23">
        <f t="shared" ref="M463:O463" si="903">M475+M487+M751+M919</f>
        <v>0</v>
      </c>
      <c r="N463" s="23">
        <f t="shared" si="903"/>
        <v>0</v>
      </c>
      <c r="O463" s="23">
        <f t="shared" si="903"/>
        <v>0</v>
      </c>
      <c r="P463" s="23">
        <f t="shared" ref="P463:Q463" si="904">P475+P487+P751+P919</f>
        <v>0</v>
      </c>
      <c r="Q463" s="23">
        <f t="shared" si="904"/>
        <v>0</v>
      </c>
      <c r="R463" s="26" t="e">
        <f t="shared" si="877"/>
        <v>#DIV/0!</v>
      </c>
      <c r="S463" s="23">
        <f t="shared" ref="S463" si="905">S475+S487+S751+S919</f>
        <v>0</v>
      </c>
      <c r="T463" s="64"/>
    </row>
    <row r="464" spans="1:21" ht="18.75" hidden="1" x14ac:dyDescent="0.25">
      <c r="A464" s="13" t="str">
        <f t="shared" si="872"/>
        <v>b</v>
      </c>
      <c r="B464" s="13" t="str">
        <f t="shared" si="873"/>
        <v>b</v>
      </c>
      <c r="C464" s="5" t="s">
        <v>2</v>
      </c>
      <c r="D464" s="7" t="s">
        <v>7</v>
      </c>
      <c r="E464" s="23">
        <f t="shared" ref="E464:F464" si="906">E476+E488+E752+E920</f>
        <v>0</v>
      </c>
      <c r="F464" s="23">
        <f t="shared" si="906"/>
        <v>0</v>
      </c>
      <c r="G464" s="23">
        <f t="shared" ref="G464" si="907">G476+G488+G752+G920</f>
        <v>0</v>
      </c>
      <c r="H464" s="23">
        <f t="shared" ref="H464:I464" si="908">H476+H488+H752+H920</f>
        <v>0</v>
      </c>
      <c r="I464" s="23">
        <f t="shared" si="908"/>
        <v>0</v>
      </c>
      <c r="J464" s="23">
        <f t="shared" si="874"/>
        <v>0</v>
      </c>
      <c r="K464" s="23">
        <f t="shared" si="875"/>
        <v>0</v>
      </c>
      <c r="L464" s="24" t="e">
        <f t="shared" si="876"/>
        <v>#DIV/0!</v>
      </c>
      <c r="M464" s="23">
        <f t="shared" ref="M464:Q464" si="909">M476+M488+M752+M920</f>
        <v>0</v>
      </c>
      <c r="N464" s="23">
        <f t="shared" si="909"/>
        <v>0</v>
      </c>
      <c r="O464" s="23">
        <f t="shared" si="909"/>
        <v>0</v>
      </c>
      <c r="P464" s="23">
        <f t="shared" si="909"/>
        <v>0</v>
      </c>
      <c r="Q464" s="23">
        <f t="shared" si="909"/>
        <v>0</v>
      </c>
      <c r="R464" s="26" t="e">
        <f t="shared" si="877"/>
        <v>#DIV/0!</v>
      </c>
      <c r="S464" s="23">
        <f t="shared" ref="S464" si="910">S476+S488+S752+S920</f>
        <v>0</v>
      </c>
      <c r="T464" s="64"/>
    </row>
    <row r="465" spans="1:21" ht="18.75" hidden="1" x14ac:dyDescent="0.25">
      <c r="A465" s="13" t="str">
        <f t="shared" si="872"/>
        <v>b</v>
      </c>
      <c r="B465" s="13" t="str">
        <f t="shared" si="873"/>
        <v>b</v>
      </c>
      <c r="C465" s="5" t="s">
        <v>2</v>
      </c>
      <c r="D465" s="7" t="s">
        <v>8</v>
      </c>
      <c r="E465" s="23">
        <f t="shared" ref="E465:F465" si="911">E477+E489+E753+E921</f>
        <v>0</v>
      </c>
      <c r="F465" s="23">
        <f t="shared" si="911"/>
        <v>0</v>
      </c>
      <c r="G465" s="23">
        <f t="shared" ref="G465" si="912">G477+G489+G753+G921</f>
        <v>0</v>
      </c>
      <c r="H465" s="23">
        <f t="shared" ref="H465:I465" si="913">H477+H489+H753+H921</f>
        <v>0</v>
      </c>
      <c r="I465" s="23">
        <f t="shared" si="913"/>
        <v>0</v>
      </c>
      <c r="J465" s="23">
        <f t="shared" si="874"/>
        <v>0</v>
      </c>
      <c r="K465" s="23">
        <f t="shared" si="875"/>
        <v>0</v>
      </c>
      <c r="L465" s="24" t="e">
        <f t="shared" si="876"/>
        <v>#DIV/0!</v>
      </c>
      <c r="M465" s="23">
        <f t="shared" ref="M465:Q465" si="914">M477+M489+M753+M921</f>
        <v>0</v>
      </c>
      <c r="N465" s="23">
        <f t="shared" si="914"/>
        <v>0</v>
      </c>
      <c r="O465" s="23">
        <f t="shared" si="914"/>
        <v>0</v>
      </c>
      <c r="P465" s="23">
        <f t="shared" si="914"/>
        <v>0</v>
      </c>
      <c r="Q465" s="23">
        <f t="shared" si="914"/>
        <v>0</v>
      </c>
      <c r="R465" s="26" t="e">
        <f t="shared" si="877"/>
        <v>#DIV/0!</v>
      </c>
      <c r="S465" s="23">
        <f t="shared" ref="S465" si="915">S477+S489+S753+S921</f>
        <v>0</v>
      </c>
      <c r="T465" s="64"/>
    </row>
    <row r="466" spans="1:21" ht="18.75" x14ac:dyDescent="0.25">
      <c r="A466" s="13" t="str">
        <f t="shared" si="872"/>
        <v>a</v>
      </c>
      <c r="B466" s="13" t="str">
        <f t="shared" si="873"/>
        <v>a</v>
      </c>
      <c r="C466" s="5" t="s">
        <v>2</v>
      </c>
      <c r="D466" s="7" t="s">
        <v>9</v>
      </c>
      <c r="E466" s="23">
        <f t="shared" ref="E466:F466" si="916">E478+E490+E754+E922</f>
        <v>1154150</v>
      </c>
      <c r="F466" s="23">
        <f t="shared" si="916"/>
        <v>80223.31</v>
      </c>
      <c r="G466" s="23">
        <f t="shared" ref="G466" si="917">G478+G490+G754+G922</f>
        <v>722367540</v>
      </c>
      <c r="H466" s="23">
        <f t="shared" ref="H466:I466" si="918">H478+H490+H754+H922</f>
        <v>484790115</v>
      </c>
      <c r="I466" s="23">
        <f t="shared" si="918"/>
        <v>231075645</v>
      </c>
      <c r="J466" s="23">
        <f t="shared" si="874"/>
        <v>715865760</v>
      </c>
      <c r="K466" s="49">
        <f t="shared" si="875"/>
        <v>6501780</v>
      </c>
      <c r="L466" s="50">
        <f t="shared" si="876"/>
        <v>0.99099934639920284</v>
      </c>
      <c r="M466" s="23">
        <f t="shared" ref="M466:Q466" si="919">M478+M490+M754+M922</f>
        <v>958598000</v>
      </c>
      <c r="N466" s="23">
        <f t="shared" si="919"/>
        <v>957628740</v>
      </c>
      <c r="O466" s="23">
        <f t="shared" si="919"/>
        <v>233605808</v>
      </c>
      <c r="P466" s="23">
        <f t="shared" si="919"/>
        <v>949471568</v>
      </c>
      <c r="Q466" s="49">
        <f t="shared" si="919"/>
        <v>8157172</v>
      </c>
      <c r="R466" s="53">
        <f t="shared" si="877"/>
        <v>0.99148190560780369</v>
      </c>
      <c r="S466" s="23">
        <f t="shared" ref="S466" si="920">S478+S490+S754+S922</f>
        <v>7500000</v>
      </c>
      <c r="T466" s="64"/>
    </row>
    <row r="467" spans="1:21" ht="18.75" hidden="1" x14ac:dyDescent="0.25">
      <c r="A467" s="13" t="str">
        <f t="shared" si="872"/>
        <v>b</v>
      </c>
      <c r="B467" s="13" t="str">
        <f t="shared" si="873"/>
        <v>a</v>
      </c>
      <c r="C467" s="5" t="s">
        <v>2</v>
      </c>
      <c r="D467" s="7" t="s">
        <v>10</v>
      </c>
      <c r="E467" s="23">
        <f t="shared" ref="E467:F467" si="921">E479+E491+E755+E923</f>
        <v>0</v>
      </c>
      <c r="F467" s="23">
        <f t="shared" si="921"/>
        <v>0</v>
      </c>
      <c r="G467" s="23">
        <f t="shared" ref="G467" si="922">G479+G491+G755+G923</f>
        <v>1015510</v>
      </c>
      <c r="H467" s="23">
        <f t="shared" ref="H467:I467" si="923">H479+H491+H755+H923</f>
        <v>285352</v>
      </c>
      <c r="I467" s="23">
        <f t="shared" si="923"/>
        <v>433590</v>
      </c>
      <c r="J467" s="23">
        <f t="shared" si="874"/>
        <v>718942</v>
      </c>
      <c r="K467" s="49">
        <f t="shared" si="875"/>
        <v>296568</v>
      </c>
      <c r="L467" s="50">
        <f t="shared" si="876"/>
        <v>0.70796151687329523</v>
      </c>
      <c r="M467" s="23">
        <f t="shared" ref="M467:Q467" si="924">M479+M491+M755+M923</f>
        <v>777000</v>
      </c>
      <c r="N467" s="23">
        <f t="shared" si="924"/>
        <v>1207510</v>
      </c>
      <c r="O467" s="23">
        <f t="shared" si="924"/>
        <v>509218</v>
      </c>
      <c r="P467" s="23">
        <f t="shared" si="924"/>
        <v>1228160</v>
      </c>
      <c r="Q467" s="49">
        <f t="shared" si="924"/>
        <v>-20650</v>
      </c>
      <c r="R467" s="53">
        <f t="shared" si="877"/>
        <v>1.017101307649626</v>
      </c>
      <c r="S467" s="23">
        <f t="shared" ref="S467" si="925">S479+S491+S755+S923</f>
        <v>0</v>
      </c>
      <c r="T467" s="64"/>
    </row>
    <row r="468" spans="1:21" ht="18.75" hidden="1" x14ac:dyDescent="0.25">
      <c r="A468" s="13" t="str">
        <f t="shared" si="872"/>
        <v>b</v>
      </c>
      <c r="B468" s="13" t="str">
        <f t="shared" si="873"/>
        <v>a</v>
      </c>
      <c r="C468" s="3" t="s">
        <v>2</v>
      </c>
      <c r="D468" s="4" t="s">
        <v>11</v>
      </c>
      <c r="E468" s="22">
        <f t="shared" ref="E468:F468" si="926">E480+E492+E756+E924</f>
        <v>0</v>
      </c>
      <c r="F468" s="22">
        <f t="shared" si="926"/>
        <v>0</v>
      </c>
      <c r="G468" s="22">
        <f t="shared" ref="G468" si="927">G480+G492+G756+G924</f>
        <v>287700</v>
      </c>
      <c r="H468" s="22">
        <f t="shared" ref="H468:I468" si="928">H480+H492+H756+H924</f>
        <v>86621</v>
      </c>
      <c r="I468" s="22">
        <f t="shared" si="928"/>
        <v>145089</v>
      </c>
      <c r="J468" s="23">
        <f t="shared" si="874"/>
        <v>231710</v>
      </c>
      <c r="K468" s="49">
        <f t="shared" si="875"/>
        <v>55990</v>
      </c>
      <c r="L468" s="50">
        <f t="shared" si="876"/>
        <v>0.80538755648244698</v>
      </c>
      <c r="M468" s="22">
        <f t="shared" ref="M468:Q468" si="929">M480+M492+M756+M924</f>
        <v>233000</v>
      </c>
      <c r="N468" s="22">
        <f t="shared" si="929"/>
        <v>287700</v>
      </c>
      <c r="O468" s="22">
        <f t="shared" si="929"/>
        <v>55000</v>
      </c>
      <c r="P468" s="22">
        <f t="shared" si="929"/>
        <v>286710</v>
      </c>
      <c r="Q468" s="51">
        <f t="shared" si="929"/>
        <v>990</v>
      </c>
      <c r="R468" s="52">
        <f t="shared" si="877"/>
        <v>0.9965589155370177</v>
      </c>
      <c r="S468" s="22">
        <f t="shared" ref="S468" si="930">S480+S492+S756+S924</f>
        <v>0</v>
      </c>
      <c r="T468" s="63"/>
    </row>
    <row r="469" spans="1:21" ht="18.75" hidden="1" x14ac:dyDescent="0.25">
      <c r="A469" s="13" t="str">
        <f t="shared" si="872"/>
        <v>b</v>
      </c>
      <c r="B469" s="13" t="str">
        <f t="shared" si="873"/>
        <v>b</v>
      </c>
      <c r="C469" s="3" t="s">
        <v>2</v>
      </c>
      <c r="D469" s="4" t="s">
        <v>12</v>
      </c>
      <c r="E469" s="22">
        <f t="shared" ref="E469:F469" si="931">E481+E493+E757+E925</f>
        <v>0</v>
      </c>
      <c r="F469" s="22">
        <f t="shared" si="931"/>
        <v>0</v>
      </c>
      <c r="G469" s="22">
        <f t="shared" ref="G469" si="932">G481+G493+G757+G925</f>
        <v>0</v>
      </c>
      <c r="H469" s="22">
        <f t="shared" ref="H469:I469" si="933">H481+H493+H757+H925</f>
        <v>0</v>
      </c>
      <c r="I469" s="22">
        <f t="shared" si="933"/>
        <v>0</v>
      </c>
      <c r="J469" s="23">
        <f t="shared" si="874"/>
        <v>0</v>
      </c>
      <c r="K469" s="23">
        <f t="shared" si="875"/>
        <v>0</v>
      </c>
      <c r="L469" s="24" t="e">
        <f t="shared" si="876"/>
        <v>#DIV/0!</v>
      </c>
      <c r="M469" s="22">
        <f t="shared" ref="M469:Q469" si="934">M481+M493+M757+M925</f>
        <v>0</v>
      </c>
      <c r="N469" s="22">
        <f t="shared" si="934"/>
        <v>0</v>
      </c>
      <c r="O469" s="22">
        <f t="shared" si="934"/>
        <v>0</v>
      </c>
      <c r="P469" s="22">
        <f t="shared" si="934"/>
        <v>0</v>
      </c>
      <c r="Q469" s="22">
        <f t="shared" si="934"/>
        <v>0</v>
      </c>
      <c r="R469" s="25" t="e">
        <f t="shared" si="877"/>
        <v>#DIV/0!</v>
      </c>
      <c r="S469" s="22">
        <f t="shared" ref="S469" si="935">S481+S493+S757+S925</f>
        <v>0</v>
      </c>
      <c r="T469" s="63"/>
    </row>
    <row r="470" spans="1:21" ht="18.75" hidden="1" x14ac:dyDescent="0.25">
      <c r="A470" s="13" t="str">
        <f t="shared" si="872"/>
        <v>b</v>
      </c>
      <c r="B470" s="13" t="str">
        <f t="shared" si="873"/>
        <v>b</v>
      </c>
      <c r="C470" s="3" t="s">
        <v>2</v>
      </c>
      <c r="D470" s="4" t="s">
        <v>13</v>
      </c>
      <c r="E470" s="22">
        <f t="shared" ref="E470:F470" si="936">E482+E494+E758+E926</f>
        <v>0</v>
      </c>
      <c r="F470" s="22">
        <f t="shared" si="936"/>
        <v>0</v>
      </c>
      <c r="G470" s="22">
        <f t="shared" ref="G470" si="937">G482+G494+G758+G926</f>
        <v>0</v>
      </c>
      <c r="H470" s="22">
        <f t="shared" ref="H470:I470" si="938">H482+H494+H758+H926</f>
        <v>0</v>
      </c>
      <c r="I470" s="22">
        <f t="shared" si="938"/>
        <v>0</v>
      </c>
      <c r="J470" s="23">
        <f t="shared" si="874"/>
        <v>0</v>
      </c>
      <c r="K470" s="23">
        <f t="shared" si="875"/>
        <v>0</v>
      </c>
      <c r="L470" s="24" t="e">
        <f t="shared" si="876"/>
        <v>#DIV/0!</v>
      </c>
      <c r="M470" s="22">
        <f t="shared" ref="M470:Q470" si="939">M482+M494+M758+M926</f>
        <v>0</v>
      </c>
      <c r="N470" s="22">
        <f t="shared" si="939"/>
        <v>0</v>
      </c>
      <c r="O470" s="22">
        <f t="shared" si="939"/>
        <v>0</v>
      </c>
      <c r="P470" s="22">
        <f t="shared" si="939"/>
        <v>0</v>
      </c>
      <c r="Q470" s="22">
        <f t="shared" si="939"/>
        <v>0</v>
      </c>
      <c r="R470" s="25" t="e">
        <f t="shared" si="877"/>
        <v>#DIV/0!</v>
      </c>
      <c r="S470" s="22">
        <f t="shared" ref="S470" si="940">S482+S494+S758+S926</f>
        <v>0</v>
      </c>
      <c r="T470" s="63"/>
    </row>
    <row r="471" spans="1:21" ht="36" hidden="1" x14ac:dyDescent="0.25">
      <c r="A471" s="13" t="str">
        <f t="shared" si="872"/>
        <v>b</v>
      </c>
      <c r="B471" s="13" t="str">
        <f t="shared" si="873"/>
        <v>a</v>
      </c>
      <c r="C471" s="16" t="s">
        <v>141</v>
      </c>
      <c r="D471" s="17" t="s">
        <v>46</v>
      </c>
      <c r="E471" s="23">
        <f t="shared" ref="E471:G471" si="941">E472+E480+E481+E482</f>
        <v>0</v>
      </c>
      <c r="F471" s="23"/>
      <c r="G471" s="23">
        <f t="shared" si="941"/>
        <v>576554900</v>
      </c>
      <c r="H471" s="23">
        <f t="shared" ref="H471:I471" si="942">H472+H480+H481+H482</f>
        <v>395881170</v>
      </c>
      <c r="I471" s="23">
        <f t="shared" si="942"/>
        <v>180673730</v>
      </c>
      <c r="J471" s="23">
        <f t="shared" si="874"/>
        <v>576554900</v>
      </c>
      <c r="K471" s="49">
        <f t="shared" si="875"/>
        <v>0</v>
      </c>
      <c r="L471" s="50">
        <f t="shared" si="876"/>
        <v>1</v>
      </c>
      <c r="M471" s="27">
        <f t="shared" ref="M471:N471" si="943">M472+M480+M481+M482</f>
        <v>754000000</v>
      </c>
      <c r="N471" s="27">
        <f t="shared" si="943"/>
        <v>754000000</v>
      </c>
      <c r="O471" s="23">
        <f t="shared" ref="O471" si="944">O472+O480+O481+O482</f>
        <v>177445100</v>
      </c>
      <c r="P471" s="23">
        <f t="shared" ref="P471" si="945">P472+P480+P481+P482</f>
        <v>754000000</v>
      </c>
      <c r="Q471" s="49">
        <f t="shared" ref="Q471" si="946">Q472+Q480+Q481+Q482</f>
        <v>0</v>
      </c>
      <c r="R471" s="53">
        <f t="shared" si="877"/>
        <v>1</v>
      </c>
      <c r="S471" s="27">
        <f t="shared" ref="S471" si="947">S472+S480+S481+S482</f>
        <v>0</v>
      </c>
      <c r="T471" s="70"/>
      <c r="U471" s="12" t="s">
        <v>91</v>
      </c>
    </row>
    <row r="472" spans="1:21" ht="18.75" hidden="1" x14ac:dyDescent="0.25">
      <c r="A472" s="13" t="str">
        <f t="shared" si="872"/>
        <v>b</v>
      </c>
      <c r="B472" s="13" t="str">
        <f t="shared" si="873"/>
        <v>a</v>
      </c>
      <c r="C472" s="3" t="s">
        <v>2</v>
      </c>
      <c r="D472" s="4" t="s">
        <v>3</v>
      </c>
      <c r="E472" s="22">
        <f t="shared" ref="E472:I472" si="948">E473+E474+E475+E476+E477+E478+E479</f>
        <v>0</v>
      </c>
      <c r="F472" s="22"/>
      <c r="G472" s="22">
        <f t="shared" si="948"/>
        <v>576554900</v>
      </c>
      <c r="H472" s="22">
        <f t="shared" si="948"/>
        <v>395881170</v>
      </c>
      <c r="I472" s="22">
        <f t="shared" si="948"/>
        <v>180673730</v>
      </c>
      <c r="J472" s="23">
        <f t="shared" si="874"/>
        <v>576554900</v>
      </c>
      <c r="K472" s="49">
        <f t="shared" si="875"/>
        <v>0</v>
      </c>
      <c r="L472" s="50">
        <f t="shared" si="876"/>
        <v>1</v>
      </c>
      <c r="M472" s="22">
        <f t="shared" ref="M472:N472" si="949">M473+M474+M475+M476+M477+M478+M479</f>
        <v>754000000</v>
      </c>
      <c r="N472" s="22">
        <f t="shared" si="949"/>
        <v>754000000</v>
      </c>
      <c r="O472" s="22">
        <f t="shared" ref="O472:Q472" si="950">O473+O474+O475+O476+O477+O478+O479</f>
        <v>177445100</v>
      </c>
      <c r="P472" s="22">
        <f t="shared" si="950"/>
        <v>754000000</v>
      </c>
      <c r="Q472" s="51">
        <f t="shared" si="950"/>
        <v>0</v>
      </c>
      <c r="R472" s="52">
        <f t="shared" si="877"/>
        <v>1</v>
      </c>
      <c r="S472" s="22">
        <f t="shared" ref="S472" si="951">S473+S474+S475+S476+S477+S478+S479</f>
        <v>0</v>
      </c>
      <c r="T472" s="63"/>
      <c r="U472" s="12" t="s">
        <v>91</v>
      </c>
    </row>
    <row r="473" spans="1:21" ht="18.75" hidden="1" x14ac:dyDescent="0.25">
      <c r="A473" s="13" t="str">
        <f t="shared" si="872"/>
        <v>b</v>
      </c>
      <c r="B473" s="13" t="str">
        <f t="shared" si="873"/>
        <v>b</v>
      </c>
      <c r="C473" s="5" t="s">
        <v>2</v>
      </c>
      <c r="D473" s="6" t="s">
        <v>4</v>
      </c>
      <c r="E473" s="23"/>
      <c r="F473" s="23"/>
      <c r="G473" s="23">
        <v>0</v>
      </c>
      <c r="H473" s="23"/>
      <c r="I473" s="23"/>
      <c r="J473" s="23">
        <f t="shared" si="874"/>
        <v>0</v>
      </c>
      <c r="K473" s="23">
        <f t="shared" si="875"/>
        <v>0</v>
      </c>
      <c r="L473" s="24" t="e">
        <f t="shared" si="876"/>
        <v>#DIV/0!</v>
      </c>
      <c r="M473" s="28">
        <v>0</v>
      </c>
      <c r="N473" s="28">
        <v>0</v>
      </c>
      <c r="O473" s="23"/>
      <c r="P473" s="23">
        <f t="shared" ref="P473:P482" si="952">J473+O473</f>
        <v>0</v>
      </c>
      <c r="Q473" s="23">
        <f t="shared" ref="Q473:Q482" si="953">N473-P473</f>
        <v>0</v>
      </c>
      <c r="R473" s="26" t="e">
        <f t="shared" si="877"/>
        <v>#DIV/0!</v>
      </c>
      <c r="S473" s="28">
        <v>0</v>
      </c>
      <c r="T473" s="68"/>
      <c r="U473" s="12" t="s">
        <v>91</v>
      </c>
    </row>
    <row r="474" spans="1:21" ht="18.75" hidden="1" x14ac:dyDescent="0.25">
      <c r="A474" s="13" t="str">
        <f t="shared" si="872"/>
        <v>b</v>
      </c>
      <c r="B474" s="13" t="str">
        <f t="shared" si="873"/>
        <v>a</v>
      </c>
      <c r="C474" s="5" t="s">
        <v>2</v>
      </c>
      <c r="D474" s="6" t="s">
        <v>5</v>
      </c>
      <c r="E474" s="23"/>
      <c r="F474" s="23"/>
      <c r="G474" s="23">
        <v>2780400</v>
      </c>
      <c r="H474" s="23">
        <v>1774130</v>
      </c>
      <c r="I474" s="23">
        <v>1006270</v>
      </c>
      <c r="J474" s="23">
        <f t="shared" si="874"/>
        <v>2780400</v>
      </c>
      <c r="K474" s="49">
        <f t="shared" si="875"/>
        <v>0</v>
      </c>
      <c r="L474" s="50">
        <f t="shared" si="876"/>
        <v>1</v>
      </c>
      <c r="M474" s="28">
        <v>4000000</v>
      </c>
      <c r="N474" s="28">
        <v>3940000</v>
      </c>
      <c r="O474" s="23">
        <v>1159600</v>
      </c>
      <c r="P474" s="23">
        <f t="shared" si="952"/>
        <v>3940000</v>
      </c>
      <c r="Q474" s="49">
        <f t="shared" si="953"/>
        <v>0</v>
      </c>
      <c r="R474" s="53">
        <f t="shared" si="877"/>
        <v>1</v>
      </c>
      <c r="S474" s="28">
        <v>0</v>
      </c>
      <c r="T474" s="68"/>
      <c r="U474" s="12" t="s">
        <v>91</v>
      </c>
    </row>
    <row r="475" spans="1:21" ht="18.75" hidden="1" x14ac:dyDescent="0.25">
      <c r="A475" s="13" t="str">
        <f t="shared" si="872"/>
        <v>b</v>
      </c>
      <c r="B475" s="13" t="str">
        <f t="shared" si="873"/>
        <v>b</v>
      </c>
      <c r="C475" s="5" t="s">
        <v>2</v>
      </c>
      <c r="D475" s="6" t="s">
        <v>6</v>
      </c>
      <c r="E475" s="23"/>
      <c r="F475" s="23"/>
      <c r="G475" s="23">
        <v>0</v>
      </c>
      <c r="H475" s="23"/>
      <c r="I475" s="23"/>
      <c r="J475" s="23">
        <f t="shared" si="874"/>
        <v>0</v>
      </c>
      <c r="K475" s="23">
        <f t="shared" si="875"/>
        <v>0</v>
      </c>
      <c r="L475" s="24" t="e">
        <f t="shared" si="876"/>
        <v>#DIV/0!</v>
      </c>
      <c r="M475" s="28">
        <v>0</v>
      </c>
      <c r="N475" s="28">
        <v>0</v>
      </c>
      <c r="O475" s="23"/>
      <c r="P475" s="23">
        <f t="shared" si="952"/>
        <v>0</v>
      </c>
      <c r="Q475" s="23">
        <f t="shared" si="953"/>
        <v>0</v>
      </c>
      <c r="R475" s="26" t="e">
        <f t="shared" si="877"/>
        <v>#DIV/0!</v>
      </c>
      <c r="S475" s="28">
        <v>0</v>
      </c>
      <c r="T475" s="68"/>
      <c r="U475" s="12" t="s">
        <v>91</v>
      </c>
    </row>
    <row r="476" spans="1:21" ht="18.75" hidden="1" x14ac:dyDescent="0.25">
      <c r="A476" s="13" t="str">
        <f t="shared" si="872"/>
        <v>b</v>
      </c>
      <c r="B476" s="13" t="str">
        <f t="shared" si="873"/>
        <v>b</v>
      </c>
      <c r="C476" s="5" t="s">
        <v>2</v>
      </c>
      <c r="D476" s="7" t="s">
        <v>7</v>
      </c>
      <c r="E476" s="23"/>
      <c r="F476" s="23"/>
      <c r="G476" s="23">
        <v>0</v>
      </c>
      <c r="H476" s="23"/>
      <c r="I476" s="23"/>
      <c r="J476" s="23">
        <f t="shared" si="874"/>
        <v>0</v>
      </c>
      <c r="K476" s="23">
        <f t="shared" si="875"/>
        <v>0</v>
      </c>
      <c r="L476" s="24" t="e">
        <f t="shared" si="876"/>
        <v>#DIV/0!</v>
      </c>
      <c r="M476" s="28">
        <v>0</v>
      </c>
      <c r="N476" s="28">
        <v>0</v>
      </c>
      <c r="O476" s="23"/>
      <c r="P476" s="23">
        <f t="shared" si="952"/>
        <v>0</v>
      </c>
      <c r="Q476" s="23">
        <f t="shared" si="953"/>
        <v>0</v>
      </c>
      <c r="R476" s="26" t="e">
        <f t="shared" si="877"/>
        <v>#DIV/0!</v>
      </c>
      <c r="S476" s="28">
        <v>0</v>
      </c>
      <c r="T476" s="68"/>
      <c r="U476" s="12" t="s">
        <v>91</v>
      </c>
    </row>
    <row r="477" spans="1:21" ht="18.75" hidden="1" x14ac:dyDescent="0.25">
      <c r="A477" s="13" t="str">
        <f t="shared" si="872"/>
        <v>b</v>
      </c>
      <c r="B477" s="13" t="str">
        <f t="shared" si="873"/>
        <v>b</v>
      </c>
      <c r="C477" s="5" t="s">
        <v>2</v>
      </c>
      <c r="D477" s="7" t="s">
        <v>8</v>
      </c>
      <c r="E477" s="23"/>
      <c r="F477" s="23"/>
      <c r="G477" s="23">
        <v>0</v>
      </c>
      <c r="H477" s="23"/>
      <c r="I477" s="23"/>
      <c r="J477" s="23">
        <f t="shared" si="874"/>
        <v>0</v>
      </c>
      <c r="K477" s="23">
        <f t="shared" si="875"/>
        <v>0</v>
      </c>
      <c r="L477" s="24" t="e">
        <f t="shared" si="876"/>
        <v>#DIV/0!</v>
      </c>
      <c r="M477" s="28">
        <v>0</v>
      </c>
      <c r="N477" s="28">
        <v>0</v>
      </c>
      <c r="O477" s="23"/>
      <c r="P477" s="23">
        <f t="shared" si="952"/>
        <v>0</v>
      </c>
      <c r="Q477" s="23">
        <f t="shared" si="953"/>
        <v>0</v>
      </c>
      <c r="R477" s="26" t="e">
        <f t="shared" si="877"/>
        <v>#DIV/0!</v>
      </c>
      <c r="S477" s="28">
        <v>0</v>
      </c>
      <c r="T477" s="68"/>
      <c r="U477" s="12" t="s">
        <v>91</v>
      </c>
    </row>
    <row r="478" spans="1:21" ht="18.75" hidden="1" x14ac:dyDescent="0.25">
      <c r="A478" s="13" t="str">
        <f t="shared" si="872"/>
        <v>b</v>
      </c>
      <c r="B478" s="13" t="str">
        <f t="shared" si="873"/>
        <v>a</v>
      </c>
      <c r="C478" s="5" t="s">
        <v>2</v>
      </c>
      <c r="D478" s="7" t="s">
        <v>9</v>
      </c>
      <c r="E478" s="23"/>
      <c r="F478" s="23"/>
      <c r="G478" s="23">
        <v>573714500</v>
      </c>
      <c r="H478" s="23">
        <v>394089675</v>
      </c>
      <c r="I478" s="23">
        <v>179624825</v>
      </c>
      <c r="J478" s="23">
        <f t="shared" si="874"/>
        <v>573714500</v>
      </c>
      <c r="K478" s="49">
        <f t="shared" si="875"/>
        <v>0</v>
      </c>
      <c r="L478" s="50">
        <f t="shared" si="876"/>
        <v>1</v>
      </c>
      <c r="M478" s="28">
        <v>750000000</v>
      </c>
      <c r="N478" s="28">
        <v>750000000</v>
      </c>
      <c r="O478" s="23">
        <v>176285500</v>
      </c>
      <c r="P478" s="23">
        <f t="shared" si="952"/>
        <v>750000000</v>
      </c>
      <c r="Q478" s="49">
        <f t="shared" si="953"/>
        <v>0</v>
      </c>
      <c r="R478" s="53">
        <f t="shared" si="877"/>
        <v>1</v>
      </c>
      <c r="S478" s="28">
        <v>0</v>
      </c>
      <c r="T478" s="68"/>
      <c r="U478" s="12" t="s">
        <v>91</v>
      </c>
    </row>
    <row r="479" spans="1:21" ht="18.75" hidden="1" x14ac:dyDescent="0.25">
      <c r="A479" s="13" t="str">
        <f t="shared" si="872"/>
        <v>b</v>
      </c>
      <c r="B479" s="13" t="str">
        <f t="shared" si="873"/>
        <v>a</v>
      </c>
      <c r="C479" s="5" t="s">
        <v>2</v>
      </c>
      <c r="D479" s="7" t="s">
        <v>10</v>
      </c>
      <c r="E479" s="23"/>
      <c r="F479" s="23"/>
      <c r="G479" s="23">
        <v>60000</v>
      </c>
      <c r="H479" s="23">
        <v>17365</v>
      </c>
      <c r="I479" s="23">
        <v>42635</v>
      </c>
      <c r="J479" s="23">
        <f t="shared" si="874"/>
        <v>60000</v>
      </c>
      <c r="K479" s="49">
        <f t="shared" si="875"/>
        <v>0</v>
      </c>
      <c r="L479" s="50">
        <f t="shared" si="876"/>
        <v>1</v>
      </c>
      <c r="M479" s="28">
        <v>0</v>
      </c>
      <c r="N479" s="28">
        <v>60000</v>
      </c>
      <c r="O479" s="23"/>
      <c r="P479" s="23">
        <f t="shared" si="952"/>
        <v>60000</v>
      </c>
      <c r="Q479" s="49">
        <f t="shared" si="953"/>
        <v>0</v>
      </c>
      <c r="R479" s="53">
        <f t="shared" si="877"/>
        <v>1</v>
      </c>
      <c r="S479" s="28">
        <v>0</v>
      </c>
      <c r="T479" s="68"/>
      <c r="U479" s="12" t="s">
        <v>91</v>
      </c>
    </row>
    <row r="480" spans="1:21" ht="18.75" hidden="1" x14ac:dyDescent="0.25">
      <c r="A480" s="13" t="str">
        <f t="shared" si="872"/>
        <v>b</v>
      </c>
      <c r="B480" s="13" t="str">
        <f t="shared" si="873"/>
        <v>b</v>
      </c>
      <c r="C480" s="5" t="s">
        <v>2</v>
      </c>
      <c r="D480" s="4" t="s">
        <v>11</v>
      </c>
      <c r="E480" s="22"/>
      <c r="F480" s="22"/>
      <c r="G480" s="22">
        <v>0</v>
      </c>
      <c r="H480" s="22"/>
      <c r="I480" s="22"/>
      <c r="J480" s="23">
        <f t="shared" si="874"/>
        <v>0</v>
      </c>
      <c r="K480" s="23">
        <f t="shared" si="875"/>
        <v>0</v>
      </c>
      <c r="L480" s="24" t="e">
        <f t="shared" si="876"/>
        <v>#DIV/0!</v>
      </c>
      <c r="M480" s="22">
        <v>0</v>
      </c>
      <c r="N480" s="22">
        <v>0</v>
      </c>
      <c r="O480" s="22"/>
      <c r="P480" s="22">
        <f t="shared" si="952"/>
        <v>0</v>
      </c>
      <c r="Q480" s="22">
        <f t="shared" si="953"/>
        <v>0</v>
      </c>
      <c r="R480" s="25" t="e">
        <f t="shared" si="877"/>
        <v>#DIV/0!</v>
      </c>
      <c r="S480" s="22">
        <v>0</v>
      </c>
      <c r="T480" s="63"/>
      <c r="U480" s="12" t="s">
        <v>91</v>
      </c>
    </row>
    <row r="481" spans="1:21" ht="18.75" hidden="1" x14ac:dyDescent="0.25">
      <c r="A481" s="13" t="str">
        <f t="shared" si="872"/>
        <v>b</v>
      </c>
      <c r="B481" s="13" t="str">
        <f t="shared" si="873"/>
        <v>b</v>
      </c>
      <c r="C481" s="5" t="s">
        <v>2</v>
      </c>
      <c r="D481" s="4" t="s">
        <v>12</v>
      </c>
      <c r="E481" s="22"/>
      <c r="F481" s="22"/>
      <c r="G481" s="22">
        <v>0</v>
      </c>
      <c r="H481" s="22"/>
      <c r="I481" s="22"/>
      <c r="J481" s="23">
        <f t="shared" si="874"/>
        <v>0</v>
      </c>
      <c r="K481" s="23">
        <f t="shared" si="875"/>
        <v>0</v>
      </c>
      <c r="L481" s="24" t="e">
        <f t="shared" si="876"/>
        <v>#DIV/0!</v>
      </c>
      <c r="M481" s="22">
        <v>0</v>
      </c>
      <c r="N481" s="22">
        <v>0</v>
      </c>
      <c r="O481" s="22"/>
      <c r="P481" s="22">
        <f t="shared" si="952"/>
        <v>0</v>
      </c>
      <c r="Q481" s="22">
        <f t="shared" si="953"/>
        <v>0</v>
      </c>
      <c r="R481" s="25" t="e">
        <f t="shared" si="877"/>
        <v>#DIV/0!</v>
      </c>
      <c r="S481" s="22">
        <v>0</v>
      </c>
      <c r="T481" s="63"/>
      <c r="U481" s="12" t="s">
        <v>91</v>
      </c>
    </row>
    <row r="482" spans="1:21" ht="18.75" hidden="1" x14ac:dyDescent="0.25">
      <c r="A482" s="13" t="str">
        <f t="shared" si="872"/>
        <v>b</v>
      </c>
      <c r="B482" s="13" t="str">
        <f t="shared" si="873"/>
        <v>b</v>
      </c>
      <c r="C482" s="5" t="s">
        <v>2</v>
      </c>
      <c r="D482" s="4" t="s">
        <v>13</v>
      </c>
      <c r="E482" s="22"/>
      <c r="F482" s="22"/>
      <c r="G482" s="22">
        <v>0</v>
      </c>
      <c r="H482" s="22"/>
      <c r="I482" s="22"/>
      <c r="J482" s="23">
        <f t="shared" si="874"/>
        <v>0</v>
      </c>
      <c r="K482" s="23">
        <f t="shared" si="875"/>
        <v>0</v>
      </c>
      <c r="L482" s="24" t="e">
        <f t="shared" si="876"/>
        <v>#DIV/0!</v>
      </c>
      <c r="M482" s="22">
        <v>0</v>
      </c>
      <c r="N482" s="22">
        <v>0</v>
      </c>
      <c r="O482" s="22"/>
      <c r="P482" s="22">
        <f t="shared" si="952"/>
        <v>0</v>
      </c>
      <c r="Q482" s="22">
        <f t="shared" si="953"/>
        <v>0</v>
      </c>
      <c r="R482" s="25" t="e">
        <f t="shared" si="877"/>
        <v>#DIV/0!</v>
      </c>
      <c r="S482" s="22">
        <v>0</v>
      </c>
      <c r="T482" s="63"/>
      <c r="U482" s="12" t="s">
        <v>91</v>
      </c>
    </row>
    <row r="483" spans="1:21" ht="30.75" customHeight="1" x14ac:dyDescent="0.25">
      <c r="A483" s="13" t="str">
        <f t="shared" si="872"/>
        <v>a</v>
      </c>
      <c r="B483" s="13" t="str">
        <f t="shared" si="873"/>
        <v>a</v>
      </c>
      <c r="C483" s="16" t="s">
        <v>142</v>
      </c>
      <c r="D483" s="17" t="s">
        <v>47</v>
      </c>
      <c r="E483" s="23">
        <f t="shared" ref="E483:I483" si="954">E484+E492+E493+E494</f>
        <v>254320</v>
      </c>
      <c r="F483" s="23">
        <f t="shared" ref="F483" si="955">F484+F492+F493+F494</f>
        <v>92649</v>
      </c>
      <c r="G483" s="23">
        <f t="shared" si="954"/>
        <v>58857400</v>
      </c>
      <c r="H483" s="23">
        <f t="shared" si="954"/>
        <v>32627765</v>
      </c>
      <c r="I483" s="23">
        <f t="shared" si="954"/>
        <v>21134906</v>
      </c>
      <c r="J483" s="23">
        <f t="shared" si="874"/>
        <v>53762671</v>
      </c>
      <c r="K483" s="49">
        <f t="shared" si="875"/>
        <v>5094729</v>
      </c>
      <c r="L483" s="50">
        <f t="shared" si="876"/>
        <v>0.91343944856551595</v>
      </c>
      <c r="M483" s="23">
        <f t="shared" ref="M483:O483" si="956">M484+M492+M493+M494</f>
        <v>89400000</v>
      </c>
      <c r="N483" s="23">
        <f t="shared" si="956"/>
        <v>89093000</v>
      </c>
      <c r="O483" s="23">
        <f t="shared" si="956"/>
        <v>28869108</v>
      </c>
      <c r="P483" s="23">
        <f t="shared" ref="P483" si="957">P484+P492+P493+P494</f>
        <v>82631779</v>
      </c>
      <c r="Q483" s="49">
        <f t="shared" ref="Q483" si="958">Q484+Q492+Q493+Q494</f>
        <v>6461221</v>
      </c>
      <c r="R483" s="53">
        <f t="shared" si="877"/>
        <v>0.92747779286812659</v>
      </c>
      <c r="S483" s="23">
        <f t="shared" ref="S483" si="959">S484+S492+S493+S494</f>
        <v>3000000</v>
      </c>
      <c r="T483" s="64"/>
    </row>
    <row r="484" spans="1:21" ht="18.75" x14ac:dyDescent="0.25">
      <c r="A484" s="13" t="str">
        <f t="shared" si="872"/>
        <v>a</v>
      </c>
      <c r="B484" s="13" t="str">
        <f t="shared" si="873"/>
        <v>a</v>
      </c>
      <c r="C484" s="3" t="s">
        <v>2</v>
      </c>
      <c r="D484" s="4" t="s">
        <v>3</v>
      </c>
      <c r="E484" s="22">
        <f t="shared" ref="E484:F484" si="960">E485+E486+E487+E488+E489+E490+E491</f>
        <v>254320</v>
      </c>
      <c r="F484" s="22">
        <f t="shared" si="960"/>
        <v>92649</v>
      </c>
      <c r="G484" s="22">
        <f t="shared" ref="G484" si="961">G485+G486+G487+G488+G489+G490+G491</f>
        <v>58702700</v>
      </c>
      <c r="H484" s="22">
        <f t="shared" ref="H484:I484" si="962">H485+H486+H487+H488+H489+H490+H491</f>
        <v>32573154</v>
      </c>
      <c r="I484" s="22">
        <f t="shared" si="962"/>
        <v>21034817</v>
      </c>
      <c r="J484" s="23">
        <f t="shared" si="874"/>
        <v>53607971</v>
      </c>
      <c r="K484" s="49">
        <f t="shared" si="875"/>
        <v>5094729</v>
      </c>
      <c r="L484" s="50">
        <f t="shared" si="876"/>
        <v>0.91321133440199509</v>
      </c>
      <c r="M484" s="22">
        <f t="shared" ref="M484:O484" si="963">M485+M486+M487+M488+M489+M490+M491</f>
        <v>89300000</v>
      </c>
      <c r="N484" s="22">
        <f t="shared" si="963"/>
        <v>88938300</v>
      </c>
      <c r="O484" s="22">
        <f t="shared" si="963"/>
        <v>28869108</v>
      </c>
      <c r="P484" s="22">
        <f t="shared" ref="P484:Q484" si="964">P485+P486+P487+P488+P489+P490+P491</f>
        <v>82477079</v>
      </c>
      <c r="Q484" s="51">
        <f t="shared" si="964"/>
        <v>6461221</v>
      </c>
      <c r="R484" s="52">
        <f t="shared" si="877"/>
        <v>0.92735164715313878</v>
      </c>
      <c r="S484" s="22">
        <f t="shared" ref="S484" si="965">S485+S486+S487+S488+S489+S490+S491</f>
        <v>3000000</v>
      </c>
      <c r="T484" s="63"/>
    </row>
    <row r="485" spans="1:21" ht="18.75" hidden="1" x14ac:dyDescent="0.25">
      <c r="A485" s="13" t="str">
        <f t="shared" si="872"/>
        <v>b</v>
      </c>
      <c r="B485" s="13" t="str">
        <f t="shared" si="873"/>
        <v>b</v>
      </c>
      <c r="C485" s="5" t="s">
        <v>2</v>
      </c>
      <c r="D485" s="6" t="s">
        <v>4</v>
      </c>
      <c r="E485" s="23">
        <f t="shared" ref="E485:F485" si="966">E497+E509+E521+E533+E545+E557+E605+E653+E689+E701+E713</f>
        <v>0</v>
      </c>
      <c r="F485" s="23">
        <f t="shared" si="966"/>
        <v>0</v>
      </c>
      <c r="G485" s="23">
        <f t="shared" ref="G485" si="967">G497+G509+G521+G533+G545+G557+G605+G653+G689+G701+G713</f>
        <v>0</v>
      </c>
      <c r="H485" s="23">
        <f t="shared" ref="H485:I485" si="968">H497+H509+H521+H533+H545+H557+H605+H653+H689+H701+H713</f>
        <v>0</v>
      </c>
      <c r="I485" s="23">
        <f t="shared" si="968"/>
        <v>0</v>
      </c>
      <c r="J485" s="23">
        <f t="shared" si="874"/>
        <v>0</v>
      </c>
      <c r="K485" s="23">
        <f t="shared" si="875"/>
        <v>0</v>
      </c>
      <c r="L485" s="24" t="e">
        <f t="shared" si="876"/>
        <v>#DIV/0!</v>
      </c>
      <c r="M485" s="23">
        <f t="shared" ref="M485:P485" si="969">M497+M509+M521+M533+M545+M557+M605+M653+M689+M701+M713</f>
        <v>0</v>
      </c>
      <c r="N485" s="23">
        <f t="shared" si="969"/>
        <v>0</v>
      </c>
      <c r="O485" s="23">
        <f t="shared" si="969"/>
        <v>0</v>
      </c>
      <c r="P485" s="23">
        <f t="shared" si="969"/>
        <v>0</v>
      </c>
      <c r="Q485" s="23">
        <f t="shared" ref="P485:Q494" si="970">Q497+Q509+Q521+Q533+Q545+Q557+Q605+Q653+Q689+Q701+Q713</f>
        <v>0</v>
      </c>
      <c r="R485" s="26" t="e">
        <f t="shared" si="877"/>
        <v>#DIV/0!</v>
      </c>
      <c r="S485" s="23">
        <f t="shared" ref="S485" si="971">S497+S509+S521+S533+S545+S557+S605+S653+S689+S701+S713</f>
        <v>0</v>
      </c>
      <c r="T485" s="64"/>
    </row>
    <row r="486" spans="1:21" ht="18.75" x14ac:dyDescent="0.25">
      <c r="A486" s="13" t="str">
        <f t="shared" si="872"/>
        <v>a</v>
      </c>
      <c r="B486" s="13" t="str">
        <f t="shared" si="873"/>
        <v>a</v>
      </c>
      <c r="C486" s="5" t="s">
        <v>2</v>
      </c>
      <c r="D486" s="6" t="s">
        <v>5</v>
      </c>
      <c r="E486" s="23">
        <f t="shared" ref="E486:F486" si="972">E498+E510+E522+E534+E546+E558+E606+E654+E690+E702+E714</f>
        <v>53906</v>
      </c>
      <c r="F486" s="23">
        <f t="shared" si="972"/>
        <v>92649</v>
      </c>
      <c r="G486" s="23">
        <f t="shared" ref="G486" si="973">G498+G510+G522+G534+G546+G558+G606+G654+G690+G702+G714</f>
        <v>24977350</v>
      </c>
      <c r="H486" s="23">
        <f t="shared" ref="H486:I486" si="974">H498+H510+H522+H534+H546+H558+H606+H654+H690+H702+H714</f>
        <v>13372977</v>
      </c>
      <c r="I486" s="23">
        <f t="shared" si="974"/>
        <v>8567724</v>
      </c>
      <c r="J486" s="23">
        <f t="shared" si="874"/>
        <v>21940701</v>
      </c>
      <c r="K486" s="49">
        <f t="shared" si="875"/>
        <v>3036649</v>
      </c>
      <c r="L486" s="50">
        <f t="shared" si="876"/>
        <v>0.87842389204619387</v>
      </c>
      <c r="M486" s="23">
        <f t="shared" ref="M486:P486" si="975">M498+M510+M522+M534+M546+M558+M606+M654+M690+M702+M714</f>
        <v>41549000</v>
      </c>
      <c r="N486" s="23">
        <f t="shared" si="975"/>
        <v>41191300</v>
      </c>
      <c r="O486" s="23">
        <f t="shared" si="975"/>
        <v>17746077</v>
      </c>
      <c r="P486" s="23">
        <f t="shared" si="975"/>
        <v>39686778</v>
      </c>
      <c r="Q486" s="49">
        <f t="shared" si="970"/>
        <v>1504522</v>
      </c>
      <c r="R486" s="53">
        <f t="shared" si="877"/>
        <v>0.9634747628746847</v>
      </c>
      <c r="S486" s="23">
        <f t="shared" ref="S486" si="976">S498+S510+S522+S534+S546+S558+S606+S654+S690+S702+S714</f>
        <v>500000</v>
      </c>
      <c r="T486" s="64"/>
    </row>
    <row r="487" spans="1:21" ht="18.75" hidden="1" x14ac:dyDescent="0.25">
      <c r="A487" s="13" t="str">
        <f t="shared" si="872"/>
        <v>b</v>
      </c>
      <c r="B487" s="13" t="str">
        <f t="shared" si="873"/>
        <v>b</v>
      </c>
      <c r="C487" s="5" t="s">
        <v>2</v>
      </c>
      <c r="D487" s="6" t="s">
        <v>6</v>
      </c>
      <c r="E487" s="23">
        <f t="shared" ref="E487:F487" si="977">E499+E511+E523+E535+E547+E559+E607+E655+E691+E703+E715</f>
        <v>0</v>
      </c>
      <c r="F487" s="23">
        <f t="shared" si="977"/>
        <v>0</v>
      </c>
      <c r="G487" s="23">
        <f t="shared" ref="G487" si="978">G499+G511+G523+G535+G547+G559+G607+G655+G691+G703+G715</f>
        <v>0</v>
      </c>
      <c r="H487" s="23">
        <f t="shared" ref="H487:I487" si="979">H499+H511+H523+H535+H547+H559+H607+H655+H691+H703+H715</f>
        <v>0</v>
      </c>
      <c r="I487" s="23">
        <f t="shared" si="979"/>
        <v>0</v>
      </c>
      <c r="J487" s="23">
        <f t="shared" si="874"/>
        <v>0</v>
      </c>
      <c r="K487" s="23">
        <f t="shared" si="875"/>
        <v>0</v>
      </c>
      <c r="L487" s="24" t="e">
        <f t="shared" si="876"/>
        <v>#DIV/0!</v>
      </c>
      <c r="M487" s="23">
        <f t="shared" ref="M487:O487" si="980">M499+M511+M523+M535+M547+M559+M607+M655+M691+M703+M715</f>
        <v>0</v>
      </c>
      <c r="N487" s="23">
        <f t="shared" si="980"/>
        <v>0</v>
      </c>
      <c r="O487" s="23">
        <f t="shared" si="980"/>
        <v>0</v>
      </c>
      <c r="P487" s="23">
        <f t="shared" si="970"/>
        <v>0</v>
      </c>
      <c r="Q487" s="23">
        <f t="shared" si="970"/>
        <v>0</v>
      </c>
      <c r="R487" s="26" t="e">
        <f t="shared" si="877"/>
        <v>#DIV/0!</v>
      </c>
      <c r="S487" s="23">
        <f t="shared" ref="S487" si="981">S499+S511+S523+S535+S547+S559+S607+S655+S691+S703+S715</f>
        <v>0</v>
      </c>
      <c r="T487" s="64"/>
    </row>
    <row r="488" spans="1:21" ht="18.75" hidden="1" x14ac:dyDescent="0.25">
      <c r="A488" s="13" t="str">
        <f t="shared" si="872"/>
        <v>b</v>
      </c>
      <c r="B488" s="13" t="str">
        <f t="shared" si="873"/>
        <v>b</v>
      </c>
      <c r="C488" s="5" t="s">
        <v>2</v>
      </c>
      <c r="D488" s="7" t="s">
        <v>7</v>
      </c>
      <c r="E488" s="23">
        <f t="shared" ref="E488:F488" si="982">E500+E512+E524+E536+E548+E560+E608+E656+E692+E704+E716</f>
        <v>0</v>
      </c>
      <c r="F488" s="23">
        <f t="shared" si="982"/>
        <v>0</v>
      </c>
      <c r="G488" s="23">
        <f t="shared" ref="G488" si="983">G500+G512+G524+G536+G548+G560+G608+G656+G692+G704+G716</f>
        <v>0</v>
      </c>
      <c r="H488" s="23">
        <f t="shared" ref="H488:I488" si="984">H500+H512+H524+H536+H548+H560+H608+H656+H692+H704+H716</f>
        <v>0</v>
      </c>
      <c r="I488" s="23">
        <f t="shared" si="984"/>
        <v>0</v>
      </c>
      <c r="J488" s="23">
        <f t="shared" si="874"/>
        <v>0</v>
      </c>
      <c r="K488" s="23">
        <f t="shared" si="875"/>
        <v>0</v>
      </c>
      <c r="L488" s="24" t="e">
        <f t="shared" si="876"/>
        <v>#DIV/0!</v>
      </c>
      <c r="M488" s="23">
        <f t="shared" ref="M488:P488" si="985">M500+M512+M524+M536+M548+M560+M608+M656+M692+M704+M716</f>
        <v>0</v>
      </c>
      <c r="N488" s="23">
        <f t="shared" si="985"/>
        <v>0</v>
      </c>
      <c r="O488" s="23">
        <f t="shared" si="985"/>
        <v>0</v>
      </c>
      <c r="P488" s="23">
        <f t="shared" si="985"/>
        <v>0</v>
      </c>
      <c r="Q488" s="23">
        <f t="shared" si="970"/>
        <v>0</v>
      </c>
      <c r="R488" s="26" t="e">
        <f t="shared" si="877"/>
        <v>#DIV/0!</v>
      </c>
      <c r="S488" s="23">
        <f t="shared" ref="S488" si="986">S500+S512+S524+S536+S548+S560+S608+S656+S692+S704+S716</f>
        <v>0</v>
      </c>
      <c r="T488" s="64"/>
    </row>
    <row r="489" spans="1:21" ht="18.75" hidden="1" x14ac:dyDescent="0.25">
      <c r="A489" s="13" t="str">
        <f t="shared" si="872"/>
        <v>b</v>
      </c>
      <c r="B489" s="13" t="str">
        <f t="shared" si="873"/>
        <v>b</v>
      </c>
      <c r="C489" s="5" t="s">
        <v>2</v>
      </c>
      <c r="D489" s="7" t="s">
        <v>8</v>
      </c>
      <c r="E489" s="23">
        <f t="shared" ref="E489:F489" si="987">E501+E513+E525+E537+E549+E561+E609+E657+E693+E705+E717</f>
        <v>0</v>
      </c>
      <c r="F489" s="23">
        <f t="shared" si="987"/>
        <v>0</v>
      </c>
      <c r="G489" s="23">
        <f t="shared" ref="G489" si="988">G501+G513+G525+G537+G549+G561+G609+G657+G693+G705+G717</f>
        <v>0</v>
      </c>
      <c r="H489" s="23">
        <f t="shared" ref="H489:I489" si="989">H501+H513+H525+H537+H549+H561+H609+H657+H693+H705+H717</f>
        <v>0</v>
      </c>
      <c r="I489" s="23">
        <f t="shared" si="989"/>
        <v>0</v>
      </c>
      <c r="J489" s="23">
        <f t="shared" si="874"/>
        <v>0</v>
      </c>
      <c r="K489" s="23">
        <f t="shared" si="875"/>
        <v>0</v>
      </c>
      <c r="L489" s="24" t="e">
        <f t="shared" si="876"/>
        <v>#DIV/0!</v>
      </c>
      <c r="M489" s="23">
        <f t="shared" ref="M489:P489" si="990">M501+M513+M525+M537+M549+M561+M609+M657+M693+M705+M717</f>
        <v>0</v>
      </c>
      <c r="N489" s="23">
        <f t="shared" si="990"/>
        <v>0</v>
      </c>
      <c r="O489" s="23">
        <f t="shared" si="990"/>
        <v>0</v>
      </c>
      <c r="P489" s="23">
        <f t="shared" si="990"/>
        <v>0</v>
      </c>
      <c r="Q489" s="23">
        <f t="shared" si="970"/>
        <v>0</v>
      </c>
      <c r="R489" s="26" t="e">
        <f t="shared" si="877"/>
        <v>#DIV/0!</v>
      </c>
      <c r="S489" s="23">
        <f t="shared" ref="S489" si="991">S501+S513+S525+S537+S549+S561+S609+S657+S693+S705+S717</f>
        <v>0</v>
      </c>
      <c r="T489" s="64"/>
    </row>
    <row r="490" spans="1:21" ht="18.75" x14ac:dyDescent="0.25">
      <c r="A490" s="13" t="str">
        <f t="shared" si="872"/>
        <v>a</v>
      </c>
      <c r="B490" s="13" t="str">
        <f t="shared" si="873"/>
        <v>a</v>
      </c>
      <c r="C490" s="5" t="s">
        <v>2</v>
      </c>
      <c r="D490" s="7" t="s">
        <v>9</v>
      </c>
      <c r="E490" s="23">
        <f t="shared" ref="E490:F490" si="992">E502+E514+E526+E538+E550+E562+E610+E658+E694+E706+E718</f>
        <v>200414</v>
      </c>
      <c r="F490" s="23">
        <f t="shared" si="992"/>
        <v>0</v>
      </c>
      <c r="G490" s="23">
        <f t="shared" ref="G490" si="993">G502+G514+G526+G538+G550+G562+G610+G658+G694+G706+G718</f>
        <v>33555350</v>
      </c>
      <c r="H490" s="23">
        <f t="shared" ref="H490:I490" si="994">H502+H514+H526+H538+H550+H562+H610+H658+H694+H706+H718</f>
        <v>19186177</v>
      </c>
      <c r="I490" s="23">
        <f t="shared" si="994"/>
        <v>12377093</v>
      </c>
      <c r="J490" s="23">
        <f t="shared" si="874"/>
        <v>31563270</v>
      </c>
      <c r="K490" s="49">
        <f t="shared" si="875"/>
        <v>1992080</v>
      </c>
      <c r="L490" s="50">
        <f t="shared" si="876"/>
        <v>0.94063301381150843</v>
      </c>
      <c r="M490" s="23">
        <f t="shared" ref="M490:P490" si="995">M502+M514+M526+M538+M550+M562+M610+M658+M694+M706+M718</f>
        <v>47751000</v>
      </c>
      <c r="N490" s="23">
        <f t="shared" si="995"/>
        <v>47577000</v>
      </c>
      <c r="O490" s="23">
        <f t="shared" si="995"/>
        <v>11057031</v>
      </c>
      <c r="P490" s="23">
        <f t="shared" si="995"/>
        <v>42620301</v>
      </c>
      <c r="Q490" s="49">
        <f t="shared" si="970"/>
        <v>4956699</v>
      </c>
      <c r="R490" s="53">
        <f t="shared" si="877"/>
        <v>0.89581732770035938</v>
      </c>
      <c r="S490" s="23">
        <f t="shared" ref="S490" si="996">S502+S514+S526+S538+S550+S562+S610+S658+S694+S706+S718</f>
        <v>2500000</v>
      </c>
      <c r="T490" s="64"/>
    </row>
    <row r="491" spans="1:21" ht="18.75" hidden="1" x14ac:dyDescent="0.25">
      <c r="A491" s="13" t="str">
        <f t="shared" si="872"/>
        <v>b</v>
      </c>
      <c r="B491" s="13" t="str">
        <f t="shared" si="873"/>
        <v>a</v>
      </c>
      <c r="C491" s="5" t="s">
        <v>2</v>
      </c>
      <c r="D491" s="7" t="s">
        <v>10</v>
      </c>
      <c r="E491" s="23">
        <f t="shared" ref="E491:F491" si="997">E503+E515+E527+E539+E551+E563+E611+E659+E695+E707+E719</f>
        <v>0</v>
      </c>
      <c r="F491" s="23">
        <f t="shared" si="997"/>
        <v>0</v>
      </c>
      <c r="G491" s="23">
        <f t="shared" ref="G491" si="998">G503+G515+G527+G539+G551+G563+G611+G659+G695+G707+G719</f>
        <v>170000</v>
      </c>
      <c r="H491" s="23">
        <f t="shared" ref="H491:I491" si="999">H503+H515+H527+H539+H551+H563+H611+H659+H695+H707+H719</f>
        <v>14000</v>
      </c>
      <c r="I491" s="23">
        <f t="shared" si="999"/>
        <v>90000</v>
      </c>
      <c r="J491" s="23">
        <f t="shared" si="874"/>
        <v>104000</v>
      </c>
      <c r="K491" s="49">
        <f t="shared" si="875"/>
        <v>66000</v>
      </c>
      <c r="L491" s="50">
        <f t="shared" si="876"/>
        <v>0.61176470588235299</v>
      </c>
      <c r="M491" s="23">
        <f t="shared" ref="M491:P491" si="1000">M503+M515+M527+M539+M551+M563+M611+M659+M695+M707+M719</f>
        <v>0</v>
      </c>
      <c r="N491" s="23">
        <f t="shared" si="1000"/>
        <v>170000</v>
      </c>
      <c r="O491" s="23">
        <f t="shared" si="1000"/>
        <v>66000</v>
      </c>
      <c r="P491" s="23">
        <f t="shared" si="1000"/>
        <v>170000</v>
      </c>
      <c r="Q491" s="49">
        <f t="shared" si="970"/>
        <v>0</v>
      </c>
      <c r="R491" s="53">
        <f t="shared" si="877"/>
        <v>1</v>
      </c>
      <c r="S491" s="23">
        <f t="shared" ref="S491" si="1001">S503+S515+S527+S539+S551+S563+S611+S659+S695+S707+S719</f>
        <v>0</v>
      </c>
      <c r="T491" s="64"/>
    </row>
    <row r="492" spans="1:21" ht="18.75" hidden="1" x14ac:dyDescent="0.25">
      <c r="A492" s="13" t="str">
        <f t="shared" si="872"/>
        <v>b</v>
      </c>
      <c r="B492" s="13" t="str">
        <f t="shared" si="873"/>
        <v>a</v>
      </c>
      <c r="C492" s="3" t="s">
        <v>2</v>
      </c>
      <c r="D492" s="4" t="s">
        <v>11</v>
      </c>
      <c r="E492" s="22">
        <f t="shared" ref="E492:F492" si="1002">E504+E516+E528+E540+E552+E564+E612+E660+E696+E708+E720</f>
        <v>0</v>
      </c>
      <c r="F492" s="22">
        <f t="shared" si="1002"/>
        <v>0</v>
      </c>
      <c r="G492" s="22">
        <f t="shared" ref="G492" si="1003">G504+G516+G528+G540+G552+G564+G612+G660+G696+G708+G720</f>
        <v>154700</v>
      </c>
      <c r="H492" s="22">
        <f t="shared" ref="H492:I492" si="1004">H504+H516+H528+H540+H552+H564+H612+H660+H696+H708+H720</f>
        <v>54611</v>
      </c>
      <c r="I492" s="22">
        <f t="shared" si="1004"/>
        <v>100089</v>
      </c>
      <c r="J492" s="23">
        <f t="shared" si="874"/>
        <v>154700</v>
      </c>
      <c r="K492" s="49">
        <f t="shared" si="875"/>
        <v>0</v>
      </c>
      <c r="L492" s="50">
        <f t="shared" si="876"/>
        <v>1</v>
      </c>
      <c r="M492" s="22">
        <f t="shared" ref="M492:P492" si="1005">M504+M516+M528+M540+M552+M564+M612+M660+M696+M708+M720</f>
        <v>100000</v>
      </c>
      <c r="N492" s="22">
        <f t="shared" si="1005"/>
        <v>154700</v>
      </c>
      <c r="O492" s="22">
        <f t="shared" si="1005"/>
        <v>0</v>
      </c>
      <c r="P492" s="22">
        <f t="shared" si="1005"/>
        <v>154700</v>
      </c>
      <c r="Q492" s="51">
        <f t="shared" si="970"/>
        <v>0</v>
      </c>
      <c r="R492" s="52">
        <f t="shared" si="877"/>
        <v>1</v>
      </c>
      <c r="S492" s="22">
        <f t="shared" ref="S492" si="1006">S504+S516+S528+S540+S552+S564+S612+S660+S696+S708+S720</f>
        <v>0</v>
      </c>
      <c r="T492" s="63"/>
    </row>
    <row r="493" spans="1:21" ht="18.75" hidden="1" x14ac:dyDescent="0.25">
      <c r="A493" s="13" t="str">
        <f t="shared" si="872"/>
        <v>b</v>
      </c>
      <c r="B493" s="13" t="str">
        <f t="shared" si="873"/>
        <v>b</v>
      </c>
      <c r="C493" s="3" t="s">
        <v>2</v>
      </c>
      <c r="D493" s="4" t="s">
        <v>12</v>
      </c>
      <c r="E493" s="22">
        <f t="shared" ref="E493:F493" si="1007">E505+E517+E529+E541+E553+E565+E613+E661+E697+E709+E721</f>
        <v>0</v>
      </c>
      <c r="F493" s="22">
        <f t="shared" si="1007"/>
        <v>0</v>
      </c>
      <c r="G493" s="22">
        <f t="shared" ref="G493" si="1008">G505+G517+G529+G541+G553+G565+G613+G661+G697+G709+G721</f>
        <v>0</v>
      </c>
      <c r="H493" s="22">
        <f t="shared" ref="H493:I493" si="1009">H505+H517+H529+H541+H553+H565+H613+H661+H697+H709+H721</f>
        <v>0</v>
      </c>
      <c r="I493" s="22">
        <f t="shared" si="1009"/>
        <v>0</v>
      </c>
      <c r="J493" s="23">
        <f t="shared" si="874"/>
        <v>0</v>
      </c>
      <c r="K493" s="23">
        <f t="shared" si="875"/>
        <v>0</v>
      </c>
      <c r="L493" s="24" t="e">
        <f t="shared" si="876"/>
        <v>#DIV/0!</v>
      </c>
      <c r="M493" s="22">
        <f t="shared" ref="M493:P493" si="1010">M505+M517+M529+M541+M553+M565+M613+M661+M697+M709+M721</f>
        <v>0</v>
      </c>
      <c r="N493" s="22">
        <f t="shared" si="1010"/>
        <v>0</v>
      </c>
      <c r="O493" s="22">
        <f t="shared" si="1010"/>
        <v>0</v>
      </c>
      <c r="P493" s="22">
        <f t="shared" si="1010"/>
        <v>0</v>
      </c>
      <c r="Q493" s="22">
        <f t="shared" si="970"/>
        <v>0</v>
      </c>
      <c r="R493" s="25" t="e">
        <f t="shared" si="877"/>
        <v>#DIV/0!</v>
      </c>
      <c r="S493" s="22">
        <f t="shared" ref="S493" si="1011">S505+S517+S529+S541+S553+S565+S613+S661+S697+S709+S721</f>
        <v>0</v>
      </c>
      <c r="T493" s="63"/>
    </row>
    <row r="494" spans="1:21" ht="18.75" hidden="1" x14ac:dyDescent="0.25">
      <c r="A494" s="13" t="str">
        <f t="shared" si="872"/>
        <v>b</v>
      </c>
      <c r="B494" s="13" t="str">
        <f t="shared" si="873"/>
        <v>b</v>
      </c>
      <c r="C494" s="3" t="s">
        <v>2</v>
      </c>
      <c r="D494" s="4" t="s">
        <v>13</v>
      </c>
      <c r="E494" s="22">
        <f t="shared" ref="E494:F494" si="1012">E506+E518+E530+E542+E554+E566+E614+E662+E698+E710+E722</f>
        <v>0</v>
      </c>
      <c r="F494" s="22">
        <f t="shared" si="1012"/>
        <v>0</v>
      </c>
      <c r="G494" s="22">
        <f t="shared" ref="G494" si="1013">G506+G518+G530+G542+G554+G566+G614+G662+G698+G710+G722</f>
        <v>0</v>
      </c>
      <c r="H494" s="22">
        <f t="shared" ref="H494:I494" si="1014">H506+H518+H530+H542+H554+H566+H614+H662+H698+H710+H722</f>
        <v>0</v>
      </c>
      <c r="I494" s="22">
        <f t="shared" si="1014"/>
        <v>0</v>
      </c>
      <c r="J494" s="23">
        <f t="shared" si="874"/>
        <v>0</v>
      </c>
      <c r="K494" s="23">
        <f t="shared" si="875"/>
        <v>0</v>
      </c>
      <c r="L494" s="24" t="e">
        <f t="shared" si="876"/>
        <v>#DIV/0!</v>
      </c>
      <c r="M494" s="22">
        <f t="shared" ref="M494:P494" si="1015">M506+M518+M530+M542+M554+M566+M614+M662+M698+M710+M722</f>
        <v>0</v>
      </c>
      <c r="N494" s="22">
        <f t="shared" si="1015"/>
        <v>0</v>
      </c>
      <c r="O494" s="22">
        <f t="shared" si="1015"/>
        <v>0</v>
      </c>
      <c r="P494" s="22">
        <f t="shared" si="1015"/>
        <v>0</v>
      </c>
      <c r="Q494" s="22">
        <f t="shared" si="970"/>
        <v>0</v>
      </c>
      <c r="R494" s="25" t="e">
        <f t="shared" si="877"/>
        <v>#DIV/0!</v>
      </c>
      <c r="S494" s="22">
        <f t="shared" ref="S494" si="1016">S506+S518+S530+S542+S554+S566+S614+S662+S698+S710+S722</f>
        <v>0</v>
      </c>
      <c r="T494" s="63"/>
    </row>
    <row r="495" spans="1:21" ht="36" hidden="1" x14ac:dyDescent="0.25">
      <c r="A495" s="13" t="str">
        <f t="shared" si="872"/>
        <v>b</v>
      </c>
      <c r="B495" s="13" t="str">
        <f t="shared" si="873"/>
        <v>a</v>
      </c>
      <c r="C495" s="16" t="s">
        <v>143</v>
      </c>
      <c r="D495" s="17" t="s">
        <v>48</v>
      </c>
      <c r="E495" s="34">
        <f t="shared" ref="E495:G495" si="1017">E496+E504+E505+E506</f>
        <v>24346</v>
      </c>
      <c r="F495" s="34">
        <f t="shared" ref="F495" si="1018">F496+F504+F505+F506</f>
        <v>5100</v>
      </c>
      <c r="G495" s="34">
        <f t="shared" si="1017"/>
        <v>2013600</v>
      </c>
      <c r="H495" s="34">
        <f t="shared" ref="H495:I495" si="1019">H496+H504+H505+H506</f>
        <v>709086</v>
      </c>
      <c r="I495" s="34">
        <f t="shared" si="1019"/>
        <v>887957</v>
      </c>
      <c r="J495" s="34">
        <f t="shared" si="874"/>
        <v>1597043</v>
      </c>
      <c r="K495" s="40">
        <f t="shared" si="875"/>
        <v>416557</v>
      </c>
      <c r="L495" s="41">
        <f t="shared" si="876"/>
        <v>0.79312822804926497</v>
      </c>
      <c r="M495" s="37">
        <f t="shared" ref="M495:N495" si="1020">M496+M504+M505+M506</f>
        <v>1800000</v>
      </c>
      <c r="N495" s="37">
        <f t="shared" si="1020"/>
        <v>2485000</v>
      </c>
      <c r="O495" s="34">
        <f t="shared" ref="O495" si="1021">O496+O504+O505+O506</f>
        <v>858511</v>
      </c>
      <c r="P495" s="34">
        <f t="shared" ref="P495" si="1022">P496+P504+P505+P506</f>
        <v>2455554</v>
      </c>
      <c r="Q495" s="40">
        <f t="shared" ref="Q495" si="1023">Q496+Q504+Q505+Q506</f>
        <v>29446</v>
      </c>
      <c r="R495" s="42">
        <f t="shared" si="877"/>
        <v>0.98815050301810869</v>
      </c>
      <c r="S495" s="37">
        <f t="shared" ref="S495" si="1024">S496+S504+S505+S506</f>
        <v>0</v>
      </c>
      <c r="T495" s="65"/>
      <c r="U495" s="12" t="s">
        <v>90</v>
      </c>
    </row>
    <row r="496" spans="1:21" ht="18.75" hidden="1" x14ac:dyDescent="0.25">
      <c r="A496" s="13" t="str">
        <f t="shared" si="872"/>
        <v>b</v>
      </c>
      <c r="B496" s="13" t="str">
        <f t="shared" si="873"/>
        <v>a</v>
      </c>
      <c r="C496" s="3" t="s">
        <v>2</v>
      </c>
      <c r="D496" s="4" t="s">
        <v>3</v>
      </c>
      <c r="E496" s="38">
        <f t="shared" ref="E496:I496" si="1025">E497+E498+E499+E500+E501+E502+E503</f>
        <v>24346</v>
      </c>
      <c r="F496" s="38">
        <f t="shared" ref="F496" si="1026">F497+F498+F499+F500+F501+F502+F503</f>
        <v>5100</v>
      </c>
      <c r="G496" s="38">
        <f t="shared" si="1025"/>
        <v>2013600</v>
      </c>
      <c r="H496" s="38">
        <f t="shared" si="1025"/>
        <v>709086</v>
      </c>
      <c r="I496" s="38">
        <f t="shared" si="1025"/>
        <v>887957</v>
      </c>
      <c r="J496" s="34">
        <f t="shared" si="874"/>
        <v>1597043</v>
      </c>
      <c r="K496" s="40">
        <f t="shared" si="875"/>
        <v>416557</v>
      </c>
      <c r="L496" s="41">
        <f t="shared" si="876"/>
        <v>0.79312822804926497</v>
      </c>
      <c r="M496" s="38">
        <f t="shared" ref="M496:N496" si="1027">M497+M498+M499+M500+M501+M502+M503</f>
        <v>1800000</v>
      </c>
      <c r="N496" s="38">
        <f t="shared" si="1027"/>
        <v>2485000</v>
      </c>
      <c r="O496" s="38">
        <f t="shared" ref="O496:Q496" si="1028">O497+O498+O499+O500+O501+O502+O503</f>
        <v>858511</v>
      </c>
      <c r="P496" s="38">
        <f t="shared" si="1028"/>
        <v>2455554</v>
      </c>
      <c r="Q496" s="43">
        <f t="shared" si="1028"/>
        <v>29446</v>
      </c>
      <c r="R496" s="44">
        <f t="shared" si="877"/>
        <v>0.98815050301810869</v>
      </c>
      <c r="S496" s="38">
        <f t="shared" ref="S496" si="1029">S497+S498+S499+S500+S501+S502+S503</f>
        <v>0</v>
      </c>
      <c r="T496" s="66"/>
      <c r="U496" s="12" t="s">
        <v>90</v>
      </c>
    </row>
    <row r="497" spans="1:21" ht="18.75" hidden="1" x14ac:dyDescent="0.25">
      <c r="A497" s="13" t="str">
        <f t="shared" si="872"/>
        <v>b</v>
      </c>
      <c r="B497" s="13" t="str">
        <f t="shared" si="873"/>
        <v>b</v>
      </c>
      <c r="C497" s="5" t="s">
        <v>2</v>
      </c>
      <c r="D497" s="6" t="s">
        <v>4</v>
      </c>
      <c r="E497" s="23"/>
      <c r="F497" s="23"/>
      <c r="G497" s="23">
        <v>0</v>
      </c>
      <c r="H497" s="23"/>
      <c r="I497" s="23"/>
      <c r="J497" s="23">
        <f t="shared" si="874"/>
        <v>0</v>
      </c>
      <c r="K497" s="23">
        <f t="shared" si="875"/>
        <v>0</v>
      </c>
      <c r="L497" s="24" t="e">
        <f t="shared" si="876"/>
        <v>#DIV/0!</v>
      </c>
      <c r="M497" s="28">
        <v>0</v>
      </c>
      <c r="N497" s="28">
        <v>0</v>
      </c>
      <c r="O497" s="23"/>
      <c r="P497" s="23">
        <f t="shared" ref="P497:P506" si="1030">J497+O497</f>
        <v>0</v>
      </c>
      <c r="Q497" s="23">
        <f t="shared" ref="Q497:Q506" si="1031">N497-P497</f>
        <v>0</v>
      </c>
      <c r="R497" s="26" t="e">
        <f t="shared" si="877"/>
        <v>#DIV/0!</v>
      </c>
      <c r="S497" s="28">
        <v>0</v>
      </c>
      <c r="T497" s="68"/>
      <c r="U497" s="12" t="s">
        <v>90</v>
      </c>
    </row>
    <row r="498" spans="1:21" ht="18.75" hidden="1" x14ac:dyDescent="0.25">
      <c r="A498" s="13" t="str">
        <f t="shared" si="872"/>
        <v>b</v>
      </c>
      <c r="B498" s="13" t="str">
        <f t="shared" si="873"/>
        <v>a</v>
      </c>
      <c r="C498" s="5" t="s">
        <v>2</v>
      </c>
      <c r="D498" s="6" t="s">
        <v>5</v>
      </c>
      <c r="E498" s="34">
        <v>24346</v>
      </c>
      <c r="F498" s="34">
        <v>5100</v>
      </c>
      <c r="G498" s="34">
        <v>2013600</v>
      </c>
      <c r="H498" s="34">
        <v>709086</v>
      </c>
      <c r="I498" s="34">
        <v>887957</v>
      </c>
      <c r="J498" s="34">
        <f t="shared" si="874"/>
        <v>1597043</v>
      </c>
      <c r="K498" s="40">
        <f t="shared" si="875"/>
        <v>416557</v>
      </c>
      <c r="L498" s="41">
        <f t="shared" si="876"/>
        <v>0.79312822804926497</v>
      </c>
      <c r="M498" s="39">
        <v>1800000</v>
      </c>
      <c r="N498" s="39">
        <v>2485000</v>
      </c>
      <c r="O498" s="34">
        <f>887957-24346-5100</f>
        <v>858511</v>
      </c>
      <c r="P498" s="34">
        <f t="shared" si="1030"/>
        <v>2455554</v>
      </c>
      <c r="Q498" s="40">
        <f t="shared" si="1031"/>
        <v>29446</v>
      </c>
      <c r="R498" s="42">
        <f t="shared" si="877"/>
        <v>0.98815050301810869</v>
      </c>
      <c r="S498" s="39">
        <v>0</v>
      </c>
      <c r="T498" s="67"/>
      <c r="U498" s="12" t="s">
        <v>90</v>
      </c>
    </row>
    <row r="499" spans="1:21" ht="18.75" hidden="1" x14ac:dyDescent="0.25">
      <c r="A499" s="13" t="str">
        <f t="shared" si="872"/>
        <v>b</v>
      </c>
      <c r="B499" s="13" t="str">
        <f t="shared" si="873"/>
        <v>b</v>
      </c>
      <c r="C499" s="5" t="s">
        <v>2</v>
      </c>
      <c r="D499" s="6" t="s">
        <v>6</v>
      </c>
      <c r="E499" s="23"/>
      <c r="F499" s="23"/>
      <c r="G499" s="23">
        <v>0</v>
      </c>
      <c r="H499" s="23"/>
      <c r="I499" s="23"/>
      <c r="J499" s="23">
        <f t="shared" si="874"/>
        <v>0</v>
      </c>
      <c r="K499" s="23">
        <f t="shared" si="875"/>
        <v>0</v>
      </c>
      <c r="L499" s="24" t="e">
        <f t="shared" si="876"/>
        <v>#DIV/0!</v>
      </c>
      <c r="M499" s="28">
        <v>0</v>
      </c>
      <c r="N499" s="28">
        <v>0</v>
      </c>
      <c r="O499" s="23"/>
      <c r="P499" s="23">
        <f t="shared" si="1030"/>
        <v>0</v>
      </c>
      <c r="Q499" s="23">
        <f t="shared" si="1031"/>
        <v>0</v>
      </c>
      <c r="R499" s="26" t="e">
        <f t="shared" si="877"/>
        <v>#DIV/0!</v>
      </c>
      <c r="S499" s="28">
        <v>0</v>
      </c>
      <c r="T499" s="68"/>
      <c r="U499" s="12" t="s">
        <v>90</v>
      </c>
    </row>
    <row r="500" spans="1:21" ht="18.75" hidden="1" x14ac:dyDescent="0.25">
      <c r="A500" s="13" t="str">
        <f t="shared" si="872"/>
        <v>b</v>
      </c>
      <c r="B500" s="13" t="str">
        <f t="shared" si="873"/>
        <v>b</v>
      </c>
      <c r="C500" s="5" t="s">
        <v>2</v>
      </c>
      <c r="D500" s="7" t="s">
        <v>7</v>
      </c>
      <c r="E500" s="23"/>
      <c r="F500" s="23"/>
      <c r="G500" s="23">
        <v>0</v>
      </c>
      <c r="H500" s="23"/>
      <c r="I500" s="23"/>
      <c r="J500" s="23">
        <f t="shared" si="874"/>
        <v>0</v>
      </c>
      <c r="K500" s="23">
        <f t="shared" si="875"/>
        <v>0</v>
      </c>
      <c r="L500" s="24" t="e">
        <f t="shared" si="876"/>
        <v>#DIV/0!</v>
      </c>
      <c r="M500" s="28">
        <v>0</v>
      </c>
      <c r="N500" s="28">
        <v>0</v>
      </c>
      <c r="O500" s="23"/>
      <c r="P500" s="23">
        <f t="shared" si="1030"/>
        <v>0</v>
      </c>
      <c r="Q500" s="23">
        <f t="shared" si="1031"/>
        <v>0</v>
      </c>
      <c r="R500" s="26" t="e">
        <f t="shared" si="877"/>
        <v>#DIV/0!</v>
      </c>
      <c r="S500" s="28">
        <v>0</v>
      </c>
      <c r="T500" s="68"/>
      <c r="U500" s="12" t="s">
        <v>90</v>
      </c>
    </row>
    <row r="501" spans="1:21" ht="18.75" hidden="1" x14ac:dyDescent="0.25">
      <c r="A501" s="13" t="str">
        <f t="shared" si="872"/>
        <v>b</v>
      </c>
      <c r="B501" s="13" t="str">
        <f t="shared" si="873"/>
        <v>b</v>
      </c>
      <c r="C501" s="5" t="s">
        <v>2</v>
      </c>
      <c r="D501" s="7" t="s">
        <v>8</v>
      </c>
      <c r="E501" s="23"/>
      <c r="F501" s="23"/>
      <c r="G501" s="23">
        <v>0</v>
      </c>
      <c r="H501" s="23"/>
      <c r="I501" s="23"/>
      <c r="J501" s="23">
        <f t="shared" si="874"/>
        <v>0</v>
      </c>
      <c r="K501" s="23">
        <f t="shared" si="875"/>
        <v>0</v>
      </c>
      <c r="L501" s="24" t="e">
        <f t="shared" si="876"/>
        <v>#DIV/0!</v>
      </c>
      <c r="M501" s="28">
        <v>0</v>
      </c>
      <c r="N501" s="28">
        <v>0</v>
      </c>
      <c r="O501" s="23"/>
      <c r="P501" s="23">
        <f t="shared" si="1030"/>
        <v>0</v>
      </c>
      <c r="Q501" s="23">
        <f t="shared" si="1031"/>
        <v>0</v>
      </c>
      <c r="R501" s="26" t="e">
        <f t="shared" si="877"/>
        <v>#DIV/0!</v>
      </c>
      <c r="S501" s="28">
        <v>0</v>
      </c>
      <c r="T501" s="68"/>
      <c r="U501" s="12" t="s">
        <v>90</v>
      </c>
    </row>
    <row r="502" spans="1:21" ht="18.75" hidden="1" x14ac:dyDescent="0.25">
      <c r="A502" s="13" t="str">
        <f t="shared" si="872"/>
        <v>b</v>
      </c>
      <c r="B502" s="13" t="str">
        <f t="shared" si="873"/>
        <v>b</v>
      </c>
      <c r="C502" s="5" t="s">
        <v>2</v>
      </c>
      <c r="D502" s="7" t="s">
        <v>9</v>
      </c>
      <c r="E502" s="23"/>
      <c r="F502" s="23"/>
      <c r="G502" s="23">
        <v>0</v>
      </c>
      <c r="H502" s="23"/>
      <c r="I502" s="23"/>
      <c r="J502" s="23">
        <f t="shared" si="874"/>
        <v>0</v>
      </c>
      <c r="K502" s="23">
        <f t="shared" si="875"/>
        <v>0</v>
      </c>
      <c r="L502" s="24" t="e">
        <f t="shared" si="876"/>
        <v>#DIV/0!</v>
      </c>
      <c r="M502" s="28">
        <v>0</v>
      </c>
      <c r="N502" s="28">
        <v>0</v>
      </c>
      <c r="O502" s="23"/>
      <c r="P502" s="23">
        <f t="shared" si="1030"/>
        <v>0</v>
      </c>
      <c r="Q502" s="23">
        <f t="shared" si="1031"/>
        <v>0</v>
      </c>
      <c r="R502" s="26" t="e">
        <f t="shared" si="877"/>
        <v>#DIV/0!</v>
      </c>
      <c r="S502" s="28">
        <v>0</v>
      </c>
      <c r="T502" s="68"/>
      <c r="U502" s="12" t="s">
        <v>90</v>
      </c>
    </row>
    <row r="503" spans="1:21" ht="18.75" hidden="1" x14ac:dyDescent="0.25">
      <c r="A503" s="13" t="str">
        <f t="shared" si="872"/>
        <v>b</v>
      </c>
      <c r="B503" s="13" t="str">
        <f t="shared" si="873"/>
        <v>b</v>
      </c>
      <c r="C503" s="5" t="s">
        <v>2</v>
      </c>
      <c r="D503" s="7" t="s">
        <v>10</v>
      </c>
      <c r="E503" s="23"/>
      <c r="F503" s="23"/>
      <c r="G503" s="23">
        <v>0</v>
      </c>
      <c r="H503" s="23"/>
      <c r="I503" s="23"/>
      <c r="J503" s="23">
        <f t="shared" si="874"/>
        <v>0</v>
      </c>
      <c r="K503" s="23">
        <f t="shared" si="875"/>
        <v>0</v>
      </c>
      <c r="L503" s="24" t="e">
        <f t="shared" si="876"/>
        <v>#DIV/0!</v>
      </c>
      <c r="M503" s="28">
        <v>0</v>
      </c>
      <c r="N503" s="28">
        <v>0</v>
      </c>
      <c r="O503" s="23"/>
      <c r="P503" s="23">
        <f t="shared" si="1030"/>
        <v>0</v>
      </c>
      <c r="Q503" s="23">
        <f t="shared" si="1031"/>
        <v>0</v>
      </c>
      <c r="R503" s="26" t="e">
        <f t="shared" si="877"/>
        <v>#DIV/0!</v>
      </c>
      <c r="S503" s="28">
        <v>0</v>
      </c>
      <c r="T503" s="68"/>
      <c r="U503" s="12" t="s">
        <v>90</v>
      </c>
    </row>
    <row r="504" spans="1:21" ht="18.75" hidden="1" x14ac:dyDescent="0.25">
      <c r="A504" s="13" t="str">
        <f t="shared" si="872"/>
        <v>b</v>
      </c>
      <c r="B504" s="13" t="str">
        <f t="shared" si="873"/>
        <v>b</v>
      </c>
      <c r="C504" s="5" t="s">
        <v>2</v>
      </c>
      <c r="D504" s="4" t="s">
        <v>11</v>
      </c>
      <c r="E504" s="22"/>
      <c r="F504" s="22"/>
      <c r="G504" s="22">
        <v>0</v>
      </c>
      <c r="H504" s="22"/>
      <c r="I504" s="22"/>
      <c r="J504" s="23">
        <f t="shared" si="874"/>
        <v>0</v>
      </c>
      <c r="K504" s="23">
        <f t="shared" si="875"/>
        <v>0</v>
      </c>
      <c r="L504" s="24" t="e">
        <f t="shared" si="876"/>
        <v>#DIV/0!</v>
      </c>
      <c r="M504" s="22">
        <v>0</v>
      </c>
      <c r="N504" s="22">
        <v>0</v>
      </c>
      <c r="O504" s="22"/>
      <c r="P504" s="22">
        <f t="shared" si="1030"/>
        <v>0</v>
      </c>
      <c r="Q504" s="22">
        <f t="shared" si="1031"/>
        <v>0</v>
      </c>
      <c r="R504" s="25" t="e">
        <f t="shared" si="877"/>
        <v>#DIV/0!</v>
      </c>
      <c r="S504" s="22">
        <v>0</v>
      </c>
      <c r="T504" s="63"/>
      <c r="U504" s="12" t="s">
        <v>90</v>
      </c>
    </row>
    <row r="505" spans="1:21" ht="18.75" hidden="1" x14ac:dyDescent="0.25">
      <c r="A505" s="13" t="str">
        <f t="shared" si="872"/>
        <v>b</v>
      </c>
      <c r="B505" s="13" t="str">
        <f t="shared" si="873"/>
        <v>b</v>
      </c>
      <c r="C505" s="5" t="s">
        <v>2</v>
      </c>
      <c r="D505" s="4" t="s">
        <v>12</v>
      </c>
      <c r="E505" s="22"/>
      <c r="F505" s="22"/>
      <c r="G505" s="22">
        <v>0</v>
      </c>
      <c r="H505" s="22"/>
      <c r="I505" s="22"/>
      <c r="J505" s="23">
        <f t="shared" si="874"/>
        <v>0</v>
      </c>
      <c r="K505" s="23">
        <f t="shared" si="875"/>
        <v>0</v>
      </c>
      <c r="L505" s="24" t="e">
        <f t="shared" si="876"/>
        <v>#DIV/0!</v>
      </c>
      <c r="M505" s="22">
        <v>0</v>
      </c>
      <c r="N505" s="22">
        <v>0</v>
      </c>
      <c r="O505" s="22"/>
      <c r="P505" s="22">
        <f t="shared" si="1030"/>
        <v>0</v>
      </c>
      <c r="Q505" s="22">
        <f t="shared" si="1031"/>
        <v>0</v>
      </c>
      <c r="R505" s="25" t="e">
        <f t="shared" si="877"/>
        <v>#DIV/0!</v>
      </c>
      <c r="S505" s="22">
        <v>0</v>
      </c>
      <c r="T505" s="63"/>
      <c r="U505" s="12" t="s">
        <v>90</v>
      </c>
    </row>
    <row r="506" spans="1:21" ht="18.75" hidden="1" x14ac:dyDescent="0.25">
      <c r="A506" s="13" t="str">
        <f t="shared" si="872"/>
        <v>b</v>
      </c>
      <c r="B506" s="13" t="str">
        <f t="shared" si="873"/>
        <v>b</v>
      </c>
      <c r="C506" s="5" t="s">
        <v>2</v>
      </c>
      <c r="D506" s="4" t="s">
        <v>13</v>
      </c>
      <c r="E506" s="22"/>
      <c r="F506" s="22"/>
      <c r="G506" s="22">
        <v>0</v>
      </c>
      <c r="H506" s="22"/>
      <c r="I506" s="22"/>
      <c r="J506" s="23">
        <f t="shared" si="874"/>
        <v>0</v>
      </c>
      <c r="K506" s="23">
        <f t="shared" si="875"/>
        <v>0</v>
      </c>
      <c r="L506" s="24" t="e">
        <f t="shared" si="876"/>
        <v>#DIV/0!</v>
      </c>
      <c r="M506" s="22">
        <v>0</v>
      </c>
      <c r="N506" s="22">
        <v>0</v>
      </c>
      <c r="O506" s="22"/>
      <c r="P506" s="22">
        <f t="shared" si="1030"/>
        <v>0</v>
      </c>
      <c r="Q506" s="22">
        <f t="shared" si="1031"/>
        <v>0</v>
      </c>
      <c r="R506" s="25" t="e">
        <f t="shared" si="877"/>
        <v>#DIV/0!</v>
      </c>
      <c r="S506" s="22">
        <v>0</v>
      </c>
      <c r="T506" s="63"/>
      <c r="U506" s="12" t="s">
        <v>90</v>
      </c>
    </row>
    <row r="507" spans="1:21" ht="31.5" hidden="1" x14ac:dyDescent="0.25">
      <c r="A507" s="13" t="str">
        <f t="shared" si="872"/>
        <v>b</v>
      </c>
      <c r="B507" s="13" t="str">
        <f t="shared" si="873"/>
        <v>a</v>
      </c>
      <c r="C507" s="16" t="s">
        <v>144</v>
      </c>
      <c r="D507" s="17" t="s">
        <v>49</v>
      </c>
      <c r="E507" s="34">
        <f t="shared" ref="E507:G507" si="1032">E508+E516+E517+E518</f>
        <v>1560</v>
      </c>
      <c r="F507" s="34"/>
      <c r="G507" s="34">
        <f t="shared" si="1032"/>
        <v>12048000</v>
      </c>
      <c r="H507" s="34">
        <f t="shared" ref="H507:I507" si="1033">H508+H516+H517+H518</f>
        <v>8394282</v>
      </c>
      <c r="I507" s="34">
        <f t="shared" si="1033"/>
        <v>3615089</v>
      </c>
      <c r="J507" s="34">
        <f t="shared" si="874"/>
        <v>12009371</v>
      </c>
      <c r="K507" s="40">
        <f t="shared" si="875"/>
        <v>38629</v>
      </c>
      <c r="L507" s="41">
        <f t="shared" si="876"/>
        <v>0.99679374169986723</v>
      </c>
      <c r="M507" s="37">
        <f t="shared" ref="M507:N507" si="1034">M508+M516+M517+M518</f>
        <v>22400000</v>
      </c>
      <c r="N507" s="37">
        <f t="shared" si="1034"/>
        <v>21956000</v>
      </c>
      <c r="O507" s="34">
        <f t="shared" ref="O507" si="1035">O508+O516+O517+O518</f>
        <v>9942300</v>
      </c>
      <c r="P507" s="34">
        <f t="shared" ref="P507" si="1036">P508+P516+P517+P518</f>
        <v>21951671</v>
      </c>
      <c r="Q507" s="40">
        <f t="shared" ref="Q507" si="1037">Q508+Q516+Q517+Q518</f>
        <v>4329</v>
      </c>
      <c r="R507" s="42">
        <f t="shared" si="877"/>
        <v>0.9998028329386045</v>
      </c>
      <c r="S507" s="37">
        <f t="shared" ref="S507" si="1038">S508+S516+S517+S518</f>
        <v>0</v>
      </c>
      <c r="T507" s="65"/>
      <c r="U507" s="12" t="s">
        <v>90</v>
      </c>
    </row>
    <row r="508" spans="1:21" ht="18.75" hidden="1" x14ac:dyDescent="0.25">
      <c r="A508" s="13" t="str">
        <f t="shared" si="872"/>
        <v>b</v>
      </c>
      <c r="B508" s="13" t="str">
        <f t="shared" si="873"/>
        <v>a</v>
      </c>
      <c r="C508" s="3" t="s">
        <v>2</v>
      </c>
      <c r="D508" s="4" t="s">
        <v>3</v>
      </c>
      <c r="E508" s="38">
        <f t="shared" ref="E508:I508" si="1039">E509+E510+E511+E512+E513+E514+E515</f>
        <v>1560</v>
      </c>
      <c r="F508" s="38"/>
      <c r="G508" s="38">
        <f t="shared" si="1039"/>
        <v>11893300</v>
      </c>
      <c r="H508" s="38">
        <f t="shared" si="1039"/>
        <v>8339671</v>
      </c>
      <c r="I508" s="38">
        <f t="shared" si="1039"/>
        <v>3515000</v>
      </c>
      <c r="J508" s="34">
        <f t="shared" si="874"/>
        <v>11854671</v>
      </c>
      <c r="K508" s="40">
        <f t="shared" si="875"/>
        <v>38629</v>
      </c>
      <c r="L508" s="41">
        <f t="shared" si="876"/>
        <v>0.99675203686108982</v>
      </c>
      <c r="M508" s="38">
        <f t="shared" ref="M508:N508" si="1040">M509+M510+M511+M512+M513+M514+M515</f>
        <v>22300000</v>
      </c>
      <c r="N508" s="38">
        <f t="shared" si="1040"/>
        <v>21801300</v>
      </c>
      <c r="O508" s="38">
        <f t="shared" ref="O508:Q508" si="1041">O509+O510+O511+O512+O513+O514+O515</f>
        <v>9942300</v>
      </c>
      <c r="P508" s="38">
        <f t="shared" si="1041"/>
        <v>21796971</v>
      </c>
      <c r="Q508" s="43">
        <f t="shared" si="1041"/>
        <v>4329</v>
      </c>
      <c r="R508" s="44">
        <f t="shared" si="877"/>
        <v>0.99980143385944875</v>
      </c>
      <c r="S508" s="38">
        <f t="shared" ref="S508" si="1042">S509+S510+S511+S512+S513+S514+S515</f>
        <v>0</v>
      </c>
      <c r="T508" s="66"/>
      <c r="U508" s="12" t="s">
        <v>90</v>
      </c>
    </row>
    <row r="509" spans="1:21" ht="18.75" hidden="1" x14ac:dyDescent="0.25">
      <c r="A509" s="13" t="str">
        <f t="shared" si="872"/>
        <v>b</v>
      </c>
      <c r="B509" s="13" t="str">
        <f t="shared" si="873"/>
        <v>b</v>
      </c>
      <c r="C509" s="5" t="s">
        <v>2</v>
      </c>
      <c r="D509" s="6" t="s">
        <v>4</v>
      </c>
      <c r="E509" s="23"/>
      <c r="F509" s="23"/>
      <c r="G509" s="23">
        <v>0</v>
      </c>
      <c r="H509" s="23"/>
      <c r="I509" s="23"/>
      <c r="J509" s="23">
        <f t="shared" si="874"/>
        <v>0</v>
      </c>
      <c r="K509" s="23">
        <f t="shared" si="875"/>
        <v>0</v>
      </c>
      <c r="L509" s="24" t="e">
        <f t="shared" si="876"/>
        <v>#DIV/0!</v>
      </c>
      <c r="M509" s="28">
        <v>0</v>
      </c>
      <c r="N509" s="28">
        <v>0</v>
      </c>
      <c r="O509" s="23"/>
      <c r="P509" s="23">
        <f t="shared" ref="P509:P518" si="1043">J509+O509</f>
        <v>0</v>
      </c>
      <c r="Q509" s="23">
        <f t="shared" ref="Q509:Q518" si="1044">N509-P509</f>
        <v>0</v>
      </c>
      <c r="R509" s="26" t="e">
        <f t="shared" si="877"/>
        <v>#DIV/0!</v>
      </c>
      <c r="S509" s="28">
        <v>0</v>
      </c>
      <c r="T509" s="68"/>
      <c r="U509" s="12" t="s">
        <v>90</v>
      </c>
    </row>
    <row r="510" spans="1:21" ht="18.75" hidden="1" x14ac:dyDescent="0.25">
      <c r="A510" s="13" t="str">
        <f t="shared" si="872"/>
        <v>b</v>
      </c>
      <c r="B510" s="13" t="str">
        <f t="shared" si="873"/>
        <v>a</v>
      </c>
      <c r="C510" s="5" t="s">
        <v>2</v>
      </c>
      <c r="D510" s="6" t="s">
        <v>5</v>
      </c>
      <c r="E510" s="34">
        <v>1560</v>
      </c>
      <c r="F510" s="34"/>
      <c r="G510" s="34">
        <v>11833300</v>
      </c>
      <c r="H510" s="34">
        <v>8296988</v>
      </c>
      <c r="I510" s="34">
        <v>3500000</v>
      </c>
      <c r="J510" s="34">
        <f t="shared" si="874"/>
        <v>11796988</v>
      </c>
      <c r="K510" s="40">
        <f t="shared" si="875"/>
        <v>36312</v>
      </c>
      <c r="L510" s="41">
        <f t="shared" si="876"/>
        <v>0.99693137163766654</v>
      </c>
      <c r="M510" s="39">
        <v>22270000</v>
      </c>
      <c r="N510" s="39">
        <v>21741300</v>
      </c>
      <c r="O510" s="34">
        <f>9940000</f>
        <v>9940000</v>
      </c>
      <c r="P510" s="34">
        <f t="shared" si="1043"/>
        <v>21736988</v>
      </c>
      <c r="Q510" s="40">
        <f t="shared" si="1044"/>
        <v>4312</v>
      </c>
      <c r="R510" s="42">
        <f t="shared" si="877"/>
        <v>0.99980166779355417</v>
      </c>
      <c r="S510" s="39">
        <v>0</v>
      </c>
      <c r="T510" s="67"/>
      <c r="U510" s="12" t="s">
        <v>90</v>
      </c>
    </row>
    <row r="511" spans="1:21" ht="18.75" hidden="1" x14ac:dyDescent="0.25">
      <c r="A511" s="13" t="str">
        <f t="shared" si="872"/>
        <v>b</v>
      </c>
      <c r="B511" s="13" t="str">
        <f t="shared" si="873"/>
        <v>b</v>
      </c>
      <c r="C511" s="5" t="s">
        <v>2</v>
      </c>
      <c r="D511" s="6" t="s">
        <v>6</v>
      </c>
      <c r="E511" s="23"/>
      <c r="F511" s="23"/>
      <c r="G511" s="23">
        <v>0</v>
      </c>
      <c r="H511" s="23"/>
      <c r="I511" s="23"/>
      <c r="J511" s="23">
        <f t="shared" si="874"/>
        <v>0</v>
      </c>
      <c r="K511" s="23">
        <f t="shared" si="875"/>
        <v>0</v>
      </c>
      <c r="L511" s="24" t="e">
        <f t="shared" si="876"/>
        <v>#DIV/0!</v>
      </c>
      <c r="M511" s="28">
        <v>0</v>
      </c>
      <c r="N511" s="28">
        <v>0</v>
      </c>
      <c r="O511" s="23"/>
      <c r="P511" s="23">
        <f t="shared" si="1043"/>
        <v>0</v>
      </c>
      <c r="Q511" s="23">
        <f t="shared" si="1044"/>
        <v>0</v>
      </c>
      <c r="R511" s="26" t="e">
        <f t="shared" si="877"/>
        <v>#DIV/0!</v>
      </c>
      <c r="S511" s="28">
        <v>0</v>
      </c>
      <c r="T511" s="68"/>
      <c r="U511" s="12" t="s">
        <v>90</v>
      </c>
    </row>
    <row r="512" spans="1:21" ht="18.75" hidden="1" x14ac:dyDescent="0.25">
      <c r="A512" s="13" t="str">
        <f t="shared" si="872"/>
        <v>b</v>
      </c>
      <c r="B512" s="13" t="str">
        <f t="shared" si="873"/>
        <v>b</v>
      </c>
      <c r="C512" s="5" t="s">
        <v>2</v>
      </c>
      <c r="D512" s="7" t="s">
        <v>7</v>
      </c>
      <c r="E512" s="23"/>
      <c r="F512" s="23"/>
      <c r="G512" s="23">
        <v>0</v>
      </c>
      <c r="H512" s="23"/>
      <c r="I512" s="23"/>
      <c r="J512" s="23">
        <f t="shared" si="874"/>
        <v>0</v>
      </c>
      <c r="K512" s="23">
        <f t="shared" si="875"/>
        <v>0</v>
      </c>
      <c r="L512" s="24" t="e">
        <f t="shared" si="876"/>
        <v>#DIV/0!</v>
      </c>
      <c r="M512" s="28">
        <v>0</v>
      </c>
      <c r="N512" s="28">
        <v>0</v>
      </c>
      <c r="O512" s="23"/>
      <c r="P512" s="23">
        <f t="shared" si="1043"/>
        <v>0</v>
      </c>
      <c r="Q512" s="23">
        <f t="shared" si="1044"/>
        <v>0</v>
      </c>
      <c r="R512" s="26" t="e">
        <f t="shared" si="877"/>
        <v>#DIV/0!</v>
      </c>
      <c r="S512" s="28">
        <v>0</v>
      </c>
      <c r="T512" s="68"/>
      <c r="U512" s="12" t="s">
        <v>90</v>
      </c>
    </row>
    <row r="513" spans="1:21" ht="18.75" hidden="1" x14ac:dyDescent="0.25">
      <c r="A513" s="13" t="str">
        <f t="shared" si="872"/>
        <v>b</v>
      </c>
      <c r="B513" s="13" t="str">
        <f t="shared" si="873"/>
        <v>b</v>
      </c>
      <c r="C513" s="5" t="s">
        <v>2</v>
      </c>
      <c r="D513" s="7" t="s">
        <v>8</v>
      </c>
      <c r="E513" s="23"/>
      <c r="F513" s="23"/>
      <c r="G513" s="23">
        <v>0</v>
      </c>
      <c r="H513" s="23"/>
      <c r="I513" s="23"/>
      <c r="J513" s="23">
        <f t="shared" si="874"/>
        <v>0</v>
      </c>
      <c r="K513" s="23">
        <f t="shared" si="875"/>
        <v>0</v>
      </c>
      <c r="L513" s="24" t="e">
        <f t="shared" si="876"/>
        <v>#DIV/0!</v>
      </c>
      <c r="M513" s="28">
        <v>0</v>
      </c>
      <c r="N513" s="28">
        <v>0</v>
      </c>
      <c r="O513" s="23"/>
      <c r="P513" s="23">
        <f t="shared" si="1043"/>
        <v>0</v>
      </c>
      <c r="Q513" s="23">
        <f t="shared" si="1044"/>
        <v>0</v>
      </c>
      <c r="R513" s="26" t="e">
        <f t="shared" si="877"/>
        <v>#DIV/0!</v>
      </c>
      <c r="S513" s="28">
        <v>0</v>
      </c>
      <c r="T513" s="68"/>
      <c r="U513" s="12" t="s">
        <v>90</v>
      </c>
    </row>
    <row r="514" spans="1:21" ht="18.75" hidden="1" x14ac:dyDescent="0.25">
      <c r="A514" s="13" t="str">
        <f t="shared" si="872"/>
        <v>b</v>
      </c>
      <c r="B514" s="13" t="str">
        <f t="shared" si="873"/>
        <v>a</v>
      </c>
      <c r="C514" s="5" t="s">
        <v>2</v>
      </c>
      <c r="D514" s="7" t="s">
        <v>9</v>
      </c>
      <c r="E514" s="34"/>
      <c r="F514" s="34"/>
      <c r="G514" s="34">
        <v>60000</v>
      </c>
      <c r="H514" s="34">
        <v>42683</v>
      </c>
      <c r="I514" s="34">
        <v>15000</v>
      </c>
      <c r="J514" s="34">
        <f t="shared" si="874"/>
        <v>57683</v>
      </c>
      <c r="K514" s="40">
        <f t="shared" si="875"/>
        <v>2317</v>
      </c>
      <c r="L514" s="41">
        <f t="shared" si="876"/>
        <v>0.96138333333333337</v>
      </c>
      <c r="M514" s="39">
        <v>30000</v>
      </c>
      <c r="N514" s="39">
        <v>60000</v>
      </c>
      <c r="O514" s="34">
        <v>2300</v>
      </c>
      <c r="P514" s="34">
        <f t="shared" si="1043"/>
        <v>59983</v>
      </c>
      <c r="Q514" s="40">
        <f t="shared" si="1044"/>
        <v>17</v>
      </c>
      <c r="R514" s="42">
        <f t="shared" si="877"/>
        <v>0.9997166666666667</v>
      </c>
      <c r="S514" s="39">
        <v>0</v>
      </c>
      <c r="T514" s="67"/>
      <c r="U514" s="12" t="s">
        <v>90</v>
      </c>
    </row>
    <row r="515" spans="1:21" ht="18.75" hidden="1" x14ac:dyDescent="0.25">
      <c r="A515" s="13" t="str">
        <f t="shared" si="872"/>
        <v>b</v>
      </c>
      <c r="B515" s="13" t="str">
        <f t="shared" si="873"/>
        <v>b</v>
      </c>
      <c r="C515" s="5" t="s">
        <v>2</v>
      </c>
      <c r="D515" s="7" t="s">
        <v>10</v>
      </c>
      <c r="E515" s="23"/>
      <c r="F515" s="23"/>
      <c r="G515" s="23">
        <v>0</v>
      </c>
      <c r="H515" s="23"/>
      <c r="I515" s="23"/>
      <c r="J515" s="23">
        <f t="shared" si="874"/>
        <v>0</v>
      </c>
      <c r="K515" s="23">
        <f t="shared" si="875"/>
        <v>0</v>
      </c>
      <c r="L515" s="24" t="e">
        <f t="shared" si="876"/>
        <v>#DIV/0!</v>
      </c>
      <c r="M515" s="28">
        <v>0</v>
      </c>
      <c r="N515" s="28">
        <v>0</v>
      </c>
      <c r="O515" s="23"/>
      <c r="P515" s="23">
        <f t="shared" si="1043"/>
        <v>0</v>
      </c>
      <c r="Q515" s="23">
        <f t="shared" si="1044"/>
        <v>0</v>
      </c>
      <c r="R515" s="26" t="e">
        <f t="shared" si="877"/>
        <v>#DIV/0!</v>
      </c>
      <c r="S515" s="28">
        <v>0</v>
      </c>
      <c r="T515" s="68"/>
      <c r="U515" s="12" t="s">
        <v>90</v>
      </c>
    </row>
    <row r="516" spans="1:21" ht="18.75" hidden="1" x14ac:dyDescent="0.25">
      <c r="A516" s="13" t="str">
        <f t="shared" ref="A516:A579" si="1045">IF((S516)&gt;0,"a","b")</f>
        <v>b</v>
      </c>
      <c r="B516" s="13" t="str">
        <f t="shared" ref="B516:B579" si="1046">IF((G516+H516+E516+J516+M516+N516+O516+P516)&gt;0,"a","b")</f>
        <v>a</v>
      </c>
      <c r="C516" s="5" t="s">
        <v>2</v>
      </c>
      <c r="D516" s="4" t="s">
        <v>11</v>
      </c>
      <c r="E516" s="38"/>
      <c r="F516" s="38"/>
      <c r="G516" s="38">
        <v>154700</v>
      </c>
      <c r="H516" s="38">
        <v>54611</v>
      </c>
      <c r="I516" s="38">
        <v>100089</v>
      </c>
      <c r="J516" s="34">
        <f t="shared" ref="J516:J579" si="1047">H516+I516</f>
        <v>154700</v>
      </c>
      <c r="K516" s="40">
        <f t="shared" ref="K516:K579" si="1048">G516-J516</f>
        <v>0</v>
      </c>
      <c r="L516" s="41">
        <f t="shared" ref="L516:L579" si="1049">J516/G516</f>
        <v>1</v>
      </c>
      <c r="M516" s="38">
        <v>100000</v>
      </c>
      <c r="N516" s="38">
        <v>154700</v>
      </c>
      <c r="O516" s="38">
        <v>0</v>
      </c>
      <c r="P516" s="38">
        <f t="shared" si="1043"/>
        <v>154700</v>
      </c>
      <c r="Q516" s="43">
        <f t="shared" si="1044"/>
        <v>0</v>
      </c>
      <c r="R516" s="44">
        <f t="shared" ref="R516:R567" si="1050">P516/N516</f>
        <v>1</v>
      </c>
      <c r="S516" s="38">
        <v>0</v>
      </c>
      <c r="T516" s="66"/>
      <c r="U516" s="12" t="s">
        <v>90</v>
      </c>
    </row>
    <row r="517" spans="1:21" ht="18.75" hidden="1" x14ac:dyDescent="0.25">
      <c r="A517" s="13" t="str">
        <f t="shared" si="1045"/>
        <v>b</v>
      </c>
      <c r="B517" s="13" t="str">
        <f t="shared" si="1046"/>
        <v>b</v>
      </c>
      <c r="C517" s="5" t="s">
        <v>2</v>
      </c>
      <c r="D517" s="4" t="s">
        <v>12</v>
      </c>
      <c r="E517" s="22"/>
      <c r="F517" s="22"/>
      <c r="G517" s="22">
        <v>0</v>
      </c>
      <c r="H517" s="22"/>
      <c r="I517" s="22"/>
      <c r="J517" s="23">
        <f t="shared" si="1047"/>
        <v>0</v>
      </c>
      <c r="K517" s="23">
        <f t="shared" si="1048"/>
        <v>0</v>
      </c>
      <c r="L517" s="24" t="e">
        <f t="shared" si="1049"/>
        <v>#DIV/0!</v>
      </c>
      <c r="M517" s="22">
        <v>0</v>
      </c>
      <c r="N517" s="22">
        <v>0</v>
      </c>
      <c r="O517" s="22"/>
      <c r="P517" s="22">
        <f t="shared" si="1043"/>
        <v>0</v>
      </c>
      <c r="Q517" s="22">
        <f t="shared" si="1044"/>
        <v>0</v>
      </c>
      <c r="R517" s="25" t="e">
        <f t="shared" si="1050"/>
        <v>#DIV/0!</v>
      </c>
      <c r="S517" s="22">
        <v>0</v>
      </c>
      <c r="T517" s="63"/>
      <c r="U517" s="12" t="s">
        <v>90</v>
      </c>
    </row>
    <row r="518" spans="1:21" ht="18.75" hidden="1" x14ac:dyDescent="0.25">
      <c r="A518" s="13" t="str">
        <f t="shared" si="1045"/>
        <v>b</v>
      </c>
      <c r="B518" s="13" t="str">
        <f t="shared" si="1046"/>
        <v>b</v>
      </c>
      <c r="C518" s="5" t="s">
        <v>2</v>
      </c>
      <c r="D518" s="4" t="s">
        <v>13</v>
      </c>
      <c r="E518" s="22"/>
      <c r="F518" s="22"/>
      <c r="G518" s="22">
        <v>0</v>
      </c>
      <c r="H518" s="22"/>
      <c r="I518" s="22"/>
      <c r="J518" s="23">
        <f t="shared" si="1047"/>
        <v>0</v>
      </c>
      <c r="K518" s="23">
        <f t="shared" si="1048"/>
        <v>0</v>
      </c>
      <c r="L518" s="24" t="e">
        <f t="shared" si="1049"/>
        <v>#DIV/0!</v>
      </c>
      <c r="M518" s="22">
        <v>0</v>
      </c>
      <c r="N518" s="22">
        <v>0</v>
      </c>
      <c r="O518" s="22"/>
      <c r="P518" s="22">
        <f t="shared" si="1043"/>
        <v>0</v>
      </c>
      <c r="Q518" s="22">
        <f t="shared" si="1044"/>
        <v>0</v>
      </c>
      <c r="R518" s="25" t="e">
        <f t="shared" si="1050"/>
        <v>#DIV/0!</v>
      </c>
      <c r="S518" s="22">
        <v>0</v>
      </c>
      <c r="T518" s="63"/>
      <c r="U518" s="12" t="s">
        <v>90</v>
      </c>
    </row>
    <row r="519" spans="1:21" ht="31.5" hidden="1" x14ac:dyDescent="0.25">
      <c r="A519" s="13" t="str">
        <f t="shared" si="1045"/>
        <v>b</v>
      </c>
      <c r="B519" s="13" t="str">
        <f t="shared" si="1046"/>
        <v>a</v>
      </c>
      <c r="C519" s="16" t="s">
        <v>145</v>
      </c>
      <c r="D519" s="17" t="s">
        <v>50</v>
      </c>
      <c r="E519" s="34">
        <f t="shared" ref="E519:G519" si="1051">E520+E528+E529+E530</f>
        <v>0</v>
      </c>
      <c r="F519" s="34"/>
      <c r="G519" s="34">
        <f t="shared" si="1051"/>
        <v>1450000</v>
      </c>
      <c r="H519" s="34">
        <f t="shared" ref="H519:I519" si="1052">H520+H528+H529+H530</f>
        <v>1108539</v>
      </c>
      <c r="I519" s="34">
        <f t="shared" si="1052"/>
        <v>301419</v>
      </c>
      <c r="J519" s="34">
        <f t="shared" si="1047"/>
        <v>1409958</v>
      </c>
      <c r="K519" s="40">
        <f t="shared" si="1048"/>
        <v>40042</v>
      </c>
      <c r="L519" s="41">
        <f t="shared" si="1049"/>
        <v>0.97238482758620692</v>
      </c>
      <c r="M519" s="37">
        <f t="shared" ref="M519:N519" si="1053">M520+M528+M529+M530</f>
        <v>1700000</v>
      </c>
      <c r="N519" s="37">
        <f t="shared" si="1053"/>
        <v>1700000</v>
      </c>
      <c r="O519" s="34">
        <f t="shared" ref="O519" si="1054">O520+O528+O529+O530</f>
        <v>289307</v>
      </c>
      <c r="P519" s="34">
        <f t="shared" ref="P519" si="1055">P520+P528+P529+P530</f>
        <v>1699265</v>
      </c>
      <c r="Q519" s="40">
        <f t="shared" ref="Q519" si="1056">Q520+Q528+Q529+Q530</f>
        <v>735</v>
      </c>
      <c r="R519" s="42">
        <f t="shared" si="1050"/>
        <v>0.99956764705882351</v>
      </c>
      <c r="S519" s="37">
        <f t="shared" ref="S519" si="1057">S520+S528+S529+S530</f>
        <v>0</v>
      </c>
      <c r="T519" s="65"/>
      <c r="U519" s="12" t="s">
        <v>90</v>
      </c>
    </row>
    <row r="520" spans="1:21" ht="18.75" hidden="1" x14ac:dyDescent="0.25">
      <c r="A520" s="13" t="str">
        <f t="shared" si="1045"/>
        <v>b</v>
      </c>
      <c r="B520" s="13" t="str">
        <f t="shared" si="1046"/>
        <v>a</v>
      </c>
      <c r="C520" s="3" t="s">
        <v>2</v>
      </c>
      <c r="D520" s="4" t="s">
        <v>3</v>
      </c>
      <c r="E520" s="38">
        <f t="shared" ref="E520:I520" si="1058">E521+E522+E523+E524+E525+E526+E527</f>
        <v>0</v>
      </c>
      <c r="F520" s="38"/>
      <c r="G520" s="38">
        <f t="shared" si="1058"/>
        <v>1450000</v>
      </c>
      <c r="H520" s="38">
        <f t="shared" si="1058"/>
        <v>1108539</v>
      </c>
      <c r="I520" s="38">
        <f t="shared" si="1058"/>
        <v>301419</v>
      </c>
      <c r="J520" s="34">
        <f t="shared" si="1047"/>
        <v>1409958</v>
      </c>
      <c r="K520" s="40">
        <f t="shared" si="1048"/>
        <v>40042</v>
      </c>
      <c r="L520" s="41">
        <f t="shared" si="1049"/>
        <v>0.97238482758620692</v>
      </c>
      <c r="M520" s="38">
        <f t="shared" ref="M520:N520" si="1059">M521+M522+M523+M524+M525+M526+M527</f>
        <v>1700000</v>
      </c>
      <c r="N520" s="38">
        <f t="shared" si="1059"/>
        <v>1700000</v>
      </c>
      <c r="O520" s="38">
        <f t="shared" ref="O520:Q520" si="1060">O521+O522+O523+O524+O525+O526+O527</f>
        <v>289307</v>
      </c>
      <c r="P520" s="38">
        <f t="shared" si="1060"/>
        <v>1699265</v>
      </c>
      <c r="Q520" s="43">
        <f t="shared" si="1060"/>
        <v>735</v>
      </c>
      <c r="R520" s="44">
        <f t="shared" si="1050"/>
        <v>0.99956764705882351</v>
      </c>
      <c r="S520" s="38">
        <f t="shared" ref="S520" si="1061">S521+S522+S523+S524+S525+S526+S527</f>
        <v>0</v>
      </c>
      <c r="T520" s="66"/>
      <c r="U520" s="12" t="s">
        <v>90</v>
      </c>
    </row>
    <row r="521" spans="1:21" ht="18.75" hidden="1" x14ac:dyDescent="0.25">
      <c r="A521" s="13" t="str">
        <f t="shared" si="1045"/>
        <v>b</v>
      </c>
      <c r="B521" s="13" t="str">
        <f t="shared" si="1046"/>
        <v>b</v>
      </c>
      <c r="C521" s="5" t="s">
        <v>2</v>
      </c>
      <c r="D521" s="6" t="s">
        <v>4</v>
      </c>
      <c r="E521" s="23"/>
      <c r="F521" s="23"/>
      <c r="G521" s="23">
        <v>0</v>
      </c>
      <c r="H521" s="23"/>
      <c r="I521" s="23"/>
      <c r="J521" s="23">
        <f t="shared" si="1047"/>
        <v>0</v>
      </c>
      <c r="K521" s="23">
        <f t="shared" si="1048"/>
        <v>0</v>
      </c>
      <c r="L521" s="24" t="e">
        <f t="shared" si="1049"/>
        <v>#DIV/0!</v>
      </c>
      <c r="M521" s="28">
        <v>0</v>
      </c>
      <c r="N521" s="28">
        <v>0</v>
      </c>
      <c r="O521" s="23"/>
      <c r="P521" s="23">
        <f t="shared" ref="P521:P530" si="1062">J521+O521</f>
        <v>0</v>
      </c>
      <c r="Q521" s="23">
        <f t="shared" ref="Q521:Q530" si="1063">N521-P521</f>
        <v>0</v>
      </c>
      <c r="R521" s="26" t="e">
        <f t="shared" si="1050"/>
        <v>#DIV/0!</v>
      </c>
      <c r="S521" s="28">
        <v>0</v>
      </c>
      <c r="T521" s="68"/>
      <c r="U521" s="12" t="s">
        <v>90</v>
      </c>
    </row>
    <row r="522" spans="1:21" ht="18.75" hidden="1" x14ac:dyDescent="0.25">
      <c r="A522" s="13" t="str">
        <f t="shared" si="1045"/>
        <v>b</v>
      </c>
      <c r="B522" s="13" t="str">
        <f t="shared" si="1046"/>
        <v>a</v>
      </c>
      <c r="C522" s="5" t="s">
        <v>2</v>
      </c>
      <c r="D522" s="6" t="s">
        <v>5</v>
      </c>
      <c r="E522" s="34"/>
      <c r="F522" s="34"/>
      <c r="G522" s="34">
        <v>1450000</v>
      </c>
      <c r="H522" s="34">
        <v>1108539</v>
      </c>
      <c r="I522" s="34">
        <v>301419</v>
      </c>
      <c r="J522" s="34">
        <f t="shared" si="1047"/>
        <v>1409958</v>
      </c>
      <c r="K522" s="40">
        <f t="shared" si="1048"/>
        <v>40042</v>
      </c>
      <c r="L522" s="41">
        <f t="shared" si="1049"/>
        <v>0.97238482758620692</v>
      </c>
      <c r="M522" s="39">
        <v>1700000</v>
      </c>
      <c r="N522" s="39">
        <v>1700000</v>
      </c>
      <c r="O522" s="34">
        <v>289307</v>
      </c>
      <c r="P522" s="34">
        <f t="shared" si="1062"/>
        <v>1699265</v>
      </c>
      <c r="Q522" s="40">
        <f t="shared" si="1063"/>
        <v>735</v>
      </c>
      <c r="R522" s="42">
        <f t="shared" si="1050"/>
        <v>0.99956764705882351</v>
      </c>
      <c r="S522" s="39">
        <v>0</v>
      </c>
      <c r="T522" s="67"/>
      <c r="U522" s="12" t="s">
        <v>90</v>
      </c>
    </row>
    <row r="523" spans="1:21" ht="18.75" hidden="1" x14ac:dyDescent="0.25">
      <c r="A523" s="13" t="str">
        <f t="shared" si="1045"/>
        <v>b</v>
      </c>
      <c r="B523" s="13" t="str">
        <f t="shared" si="1046"/>
        <v>b</v>
      </c>
      <c r="C523" s="5" t="s">
        <v>2</v>
      </c>
      <c r="D523" s="6" t="s">
        <v>6</v>
      </c>
      <c r="E523" s="23"/>
      <c r="F523" s="23"/>
      <c r="G523" s="23">
        <v>0</v>
      </c>
      <c r="H523" s="23"/>
      <c r="I523" s="23"/>
      <c r="J523" s="23">
        <f t="shared" si="1047"/>
        <v>0</v>
      </c>
      <c r="K523" s="23">
        <f t="shared" si="1048"/>
        <v>0</v>
      </c>
      <c r="L523" s="24" t="e">
        <f t="shared" si="1049"/>
        <v>#DIV/0!</v>
      </c>
      <c r="M523" s="28">
        <v>0</v>
      </c>
      <c r="N523" s="28">
        <v>0</v>
      </c>
      <c r="O523" s="23"/>
      <c r="P523" s="23">
        <f t="shared" si="1062"/>
        <v>0</v>
      </c>
      <c r="Q523" s="23">
        <f t="shared" si="1063"/>
        <v>0</v>
      </c>
      <c r="R523" s="26" t="e">
        <f t="shared" si="1050"/>
        <v>#DIV/0!</v>
      </c>
      <c r="S523" s="28">
        <v>0</v>
      </c>
      <c r="T523" s="68"/>
      <c r="U523" s="12" t="s">
        <v>90</v>
      </c>
    </row>
    <row r="524" spans="1:21" ht="18.75" hidden="1" x14ac:dyDescent="0.25">
      <c r="A524" s="13" t="str">
        <f t="shared" si="1045"/>
        <v>b</v>
      </c>
      <c r="B524" s="13" t="str">
        <f t="shared" si="1046"/>
        <v>b</v>
      </c>
      <c r="C524" s="5" t="s">
        <v>2</v>
      </c>
      <c r="D524" s="7" t="s">
        <v>7</v>
      </c>
      <c r="E524" s="23"/>
      <c r="F524" s="23"/>
      <c r="G524" s="23">
        <v>0</v>
      </c>
      <c r="H524" s="23"/>
      <c r="I524" s="23"/>
      <c r="J524" s="23">
        <f t="shared" si="1047"/>
        <v>0</v>
      </c>
      <c r="K524" s="23">
        <f t="shared" si="1048"/>
        <v>0</v>
      </c>
      <c r="L524" s="24" t="e">
        <f t="shared" si="1049"/>
        <v>#DIV/0!</v>
      </c>
      <c r="M524" s="28">
        <v>0</v>
      </c>
      <c r="N524" s="28">
        <v>0</v>
      </c>
      <c r="O524" s="23"/>
      <c r="P524" s="23">
        <f t="shared" si="1062"/>
        <v>0</v>
      </c>
      <c r="Q524" s="23">
        <f t="shared" si="1063"/>
        <v>0</v>
      </c>
      <c r="R524" s="26" t="e">
        <f t="shared" si="1050"/>
        <v>#DIV/0!</v>
      </c>
      <c r="S524" s="28">
        <v>0</v>
      </c>
      <c r="T524" s="68"/>
      <c r="U524" s="12" t="s">
        <v>90</v>
      </c>
    </row>
    <row r="525" spans="1:21" ht="18.75" hidden="1" x14ac:dyDescent="0.25">
      <c r="A525" s="13" t="str">
        <f t="shared" si="1045"/>
        <v>b</v>
      </c>
      <c r="B525" s="13" t="str">
        <f t="shared" si="1046"/>
        <v>b</v>
      </c>
      <c r="C525" s="5" t="s">
        <v>2</v>
      </c>
      <c r="D525" s="7" t="s">
        <v>8</v>
      </c>
      <c r="E525" s="23"/>
      <c r="F525" s="23"/>
      <c r="G525" s="23">
        <v>0</v>
      </c>
      <c r="H525" s="23"/>
      <c r="I525" s="23"/>
      <c r="J525" s="23">
        <f t="shared" si="1047"/>
        <v>0</v>
      </c>
      <c r="K525" s="23">
        <f t="shared" si="1048"/>
        <v>0</v>
      </c>
      <c r="L525" s="24" t="e">
        <f t="shared" si="1049"/>
        <v>#DIV/0!</v>
      </c>
      <c r="M525" s="28">
        <v>0</v>
      </c>
      <c r="N525" s="28">
        <v>0</v>
      </c>
      <c r="O525" s="23"/>
      <c r="P525" s="23">
        <f t="shared" si="1062"/>
        <v>0</v>
      </c>
      <c r="Q525" s="23">
        <f t="shared" si="1063"/>
        <v>0</v>
      </c>
      <c r="R525" s="26" t="e">
        <f t="shared" si="1050"/>
        <v>#DIV/0!</v>
      </c>
      <c r="S525" s="28">
        <v>0</v>
      </c>
      <c r="T525" s="68"/>
      <c r="U525" s="12" t="s">
        <v>90</v>
      </c>
    </row>
    <row r="526" spans="1:21" ht="18.75" hidden="1" x14ac:dyDescent="0.25">
      <c r="A526" s="13" t="str">
        <f t="shared" si="1045"/>
        <v>b</v>
      </c>
      <c r="B526" s="13" t="str">
        <f t="shared" si="1046"/>
        <v>b</v>
      </c>
      <c r="C526" s="5" t="s">
        <v>2</v>
      </c>
      <c r="D526" s="7" t="s">
        <v>9</v>
      </c>
      <c r="E526" s="23"/>
      <c r="F526" s="23"/>
      <c r="G526" s="23">
        <v>0</v>
      </c>
      <c r="H526" s="23"/>
      <c r="I526" s="23"/>
      <c r="J526" s="23">
        <f t="shared" si="1047"/>
        <v>0</v>
      </c>
      <c r="K526" s="23">
        <f t="shared" si="1048"/>
        <v>0</v>
      </c>
      <c r="L526" s="24" t="e">
        <f t="shared" si="1049"/>
        <v>#DIV/0!</v>
      </c>
      <c r="M526" s="28">
        <v>0</v>
      </c>
      <c r="N526" s="28">
        <v>0</v>
      </c>
      <c r="O526" s="23"/>
      <c r="P526" s="23">
        <f t="shared" si="1062"/>
        <v>0</v>
      </c>
      <c r="Q526" s="23">
        <f t="shared" si="1063"/>
        <v>0</v>
      </c>
      <c r="R526" s="26" t="e">
        <f t="shared" si="1050"/>
        <v>#DIV/0!</v>
      </c>
      <c r="S526" s="28">
        <v>0</v>
      </c>
      <c r="T526" s="68"/>
      <c r="U526" s="12" t="s">
        <v>90</v>
      </c>
    </row>
    <row r="527" spans="1:21" ht="18.75" hidden="1" x14ac:dyDescent="0.25">
      <c r="A527" s="13" t="str">
        <f t="shared" si="1045"/>
        <v>b</v>
      </c>
      <c r="B527" s="13" t="str">
        <f t="shared" si="1046"/>
        <v>b</v>
      </c>
      <c r="C527" s="5" t="s">
        <v>2</v>
      </c>
      <c r="D527" s="7" t="s">
        <v>10</v>
      </c>
      <c r="E527" s="23"/>
      <c r="F527" s="23"/>
      <c r="G527" s="23">
        <v>0</v>
      </c>
      <c r="H527" s="23"/>
      <c r="I527" s="23"/>
      <c r="J527" s="23">
        <f t="shared" si="1047"/>
        <v>0</v>
      </c>
      <c r="K527" s="23">
        <f t="shared" si="1048"/>
        <v>0</v>
      </c>
      <c r="L527" s="24" t="e">
        <f t="shared" si="1049"/>
        <v>#DIV/0!</v>
      </c>
      <c r="M527" s="28">
        <v>0</v>
      </c>
      <c r="N527" s="28">
        <v>0</v>
      </c>
      <c r="O527" s="23"/>
      <c r="P527" s="23">
        <f t="shared" si="1062"/>
        <v>0</v>
      </c>
      <c r="Q527" s="23">
        <f t="shared" si="1063"/>
        <v>0</v>
      </c>
      <c r="R527" s="26" t="e">
        <f t="shared" si="1050"/>
        <v>#DIV/0!</v>
      </c>
      <c r="S527" s="28">
        <v>0</v>
      </c>
      <c r="T527" s="68"/>
      <c r="U527" s="12" t="s">
        <v>90</v>
      </c>
    </row>
    <row r="528" spans="1:21" ht="18.75" hidden="1" x14ac:dyDescent="0.25">
      <c r="A528" s="13" t="str">
        <f t="shared" si="1045"/>
        <v>b</v>
      </c>
      <c r="B528" s="13" t="str">
        <f t="shared" si="1046"/>
        <v>b</v>
      </c>
      <c r="C528" s="5" t="s">
        <v>2</v>
      </c>
      <c r="D528" s="4" t="s">
        <v>11</v>
      </c>
      <c r="E528" s="22"/>
      <c r="F528" s="22"/>
      <c r="G528" s="22">
        <v>0</v>
      </c>
      <c r="H528" s="22"/>
      <c r="I528" s="22"/>
      <c r="J528" s="23">
        <f t="shared" si="1047"/>
        <v>0</v>
      </c>
      <c r="K528" s="23">
        <f t="shared" si="1048"/>
        <v>0</v>
      </c>
      <c r="L528" s="24" t="e">
        <f t="shared" si="1049"/>
        <v>#DIV/0!</v>
      </c>
      <c r="M528" s="22">
        <v>0</v>
      </c>
      <c r="N528" s="22">
        <v>0</v>
      </c>
      <c r="O528" s="22"/>
      <c r="P528" s="22">
        <f t="shared" si="1062"/>
        <v>0</v>
      </c>
      <c r="Q528" s="22">
        <f t="shared" si="1063"/>
        <v>0</v>
      </c>
      <c r="R528" s="25" t="e">
        <f t="shared" si="1050"/>
        <v>#DIV/0!</v>
      </c>
      <c r="S528" s="22">
        <v>0</v>
      </c>
      <c r="T528" s="63"/>
      <c r="U528" s="12" t="s">
        <v>90</v>
      </c>
    </row>
    <row r="529" spans="1:21" ht="18.75" hidden="1" x14ac:dyDescent="0.25">
      <c r="A529" s="13" t="str">
        <f t="shared" si="1045"/>
        <v>b</v>
      </c>
      <c r="B529" s="13" t="str">
        <f t="shared" si="1046"/>
        <v>b</v>
      </c>
      <c r="C529" s="5" t="s">
        <v>2</v>
      </c>
      <c r="D529" s="4" t="s">
        <v>12</v>
      </c>
      <c r="E529" s="22"/>
      <c r="F529" s="22"/>
      <c r="G529" s="22">
        <v>0</v>
      </c>
      <c r="H529" s="22"/>
      <c r="I529" s="22"/>
      <c r="J529" s="23">
        <f t="shared" si="1047"/>
        <v>0</v>
      </c>
      <c r="K529" s="23">
        <f t="shared" si="1048"/>
        <v>0</v>
      </c>
      <c r="L529" s="24" t="e">
        <f t="shared" si="1049"/>
        <v>#DIV/0!</v>
      </c>
      <c r="M529" s="22">
        <v>0</v>
      </c>
      <c r="N529" s="22">
        <v>0</v>
      </c>
      <c r="O529" s="22"/>
      <c r="P529" s="22">
        <f t="shared" si="1062"/>
        <v>0</v>
      </c>
      <c r="Q529" s="22">
        <f t="shared" si="1063"/>
        <v>0</v>
      </c>
      <c r="R529" s="25" t="e">
        <f t="shared" si="1050"/>
        <v>#DIV/0!</v>
      </c>
      <c r="S529" s="22">
        <v>0</v>
      </c>
      <c r="T529" s="63"/>
      <c r="U529" s="12" t="s">
        <v>90</v>
      </c>
    </row>
    <row r="530" spans="1:21" ht="18.75" hidden="1" x14ac:dyDescent="0.25">
      <c r="A530" s="13" t="str">
        <f t="shared" si="1045"/>
        <v>b</v>
      </c>
      <c r="B530" s="13" t="str">
        <f t="shared" si="1046"/>
        <v>b</v>
      </c>
      <c r="C530" s="5" t="s">
        <v>2</v>
      </c>
      <c r="D530" s="4" t="s">
        <v>13</v>
      </c>
      <c r="E530" s="22"/>
      <c r="F530" s="22"/>
      <c r="G530" s="22">
        <v>0</v>
      </c>
      <c r="H530" s="22"/>
      <c r="I530" s="22"/>
      <c r="J530" s="23">
        <f t="shared" si="1047"/>
        <v>0</v>
      </c>
      <c r="K530" s="23">
        <f t="shared" si="1048"/>
        <v>0</v>
      </c>
      <c r="L530" s="24" t="e">
        <f t="shared" si="1049"/>
        <v>#DIV/0!</v>
      </c>
      <c r="M530" s="22">
        <v>0</v>
      </c>
      <c r="N530" s="22">
        <v>0</v>
      </c>
      <c r="O530" s="22"/>
      <c r="P530" s="22">
        <f t="shared" si="1062"/>
        <v>0</v>
      </c>
      <c r="Q530" s="22">
        <f t="shared" si="1063"/>
        <v>0</v>
      </c>
      <c r="R530" s="25" t="e">
        <f t="shared" si="1050"/>
        <v>#DIV/0!</v>
      </c>
      <c r="S530" s="22">
        <v>0</v>
      </c>
      <c r="T530" s="63"/>
      <c r="U530" s="12" t="s">
        <v>90</v>
      </c>
    </row>
    <row r="531" spans="1:21" ht="31.5" hidden="1" x14ac:dyDescent="0.25">
      <c r="A531" s="13" t="str">
        <f t="shared" si="1045"/>
        <v>b</v>
      </c>
      <c r="B531" s="13" t="str">
        <f t="shared" si="1046"/>
        <v>a</v>
      </c>
      <c r="C531" s="16" t="s">
        <v>146</v>
      </c>
      <c r="D531" s="17" t="s">
        <v>51</v>
      </c>
      <c r="E531" s="34">
        <f t="shared" ref="E531:G531" si="1064">E532+E540+E541+E542</f>
        <v>0</v>
      </c>
      <c r="F531" s="34"/>
      <c r="G531" s="34">
        <f t="shared" si="1064"/>
        <v>1400000</v>
      </c>
      <c r="H531" s="34">
        <f t="shared" ref="H531:I531" si="1065">H532+H540+H541+H542</f>
        <v>762235</v>
      </c>
      <c r="I531" s="34">
        <f t="shared" si="1065"/>
        <v>520118</v>
      </c>
      <c r="J531" s="34">
        <f t="shared" si="1047"/>
        <v>1282353</v>
      </c>
      <c r="K531" s="40">
        <f t="shared" si="1048"/>
        <v>117647</v>
      </c>
      <c r="L531" s="41">
        <f t="shared" si="1049"/>
        <v>0.91596642857142863</v>
      </c>
      <c r="M531" s="37">
        <f t="shared" ref="M531:N531" si="1066">M532+M540+M541+M542</f>
        <v>1800000</v>
      </c>
      <c r="N531" s="37">
        <f t="shared" si="1066"/>
        <v>1800000</v>
      </c>
      <c r="O531" s="34">
        <f t="shared" ref="O531" si="1067">O532+O540+O541+O542</f>
        <v>517353</v>
      </c>
      <c r="P531" s="34">
        <f t="shared" ref="P531" si="1068">P532+P540+P541+P542</f>
        <v>1799706</v>
      </c>
      <c r="Q531" s="40">
        <f t="shared" ref="Q531" si="1069">Q532+Q540+Q541+Q542</f>
        <v>294</v>
      </c>
      <c r="R531" s="42">
        <f t="shared" si="1050"/>
        <v>0.99983666666666671</v>
      </c>
      <c r="S531" s="37">
        <f t="shared" ref="S531" si="1070">S532+S540+S541+S542</f>
        <v>0</v>
      </c>
      <c r="T531" s="65"/>
      <c r="U531" s="12" t="s">
        <v>90</v>
      </c>
    </row>
    <row r="532" spans="1:21" ht="18.75" hidden="1" x14ac:dyDescent="0.25">
      <c r="A532" s="13" t="str">
        <f t="shared" si="1045"/>
        <v>b</v>
      </c>
      <c r="B532" s="13" t="str">
        <f t="shared" si="1046"/>
        <v>a</v>
      </c>
      <c r="C532" s="3" t="s">
        <v>2</v>
      </c>
      <c r="D532" s="4" t="s">
        <v>3</v>
      </c>
      <c r="E532" s="38">
        <f t="shared" ref="E532:I532" si="1071">E533+E534+E535+E536+E537+E538+E539</f>
        <v>0</v>
      </c>
      <c r="F532" s="38"/>
      <c r="G532" s="38">
        <f t="shared" si="1071"/>
        <v>1400000</v>
      </c>
      <c r="H532" s="38">
        <f t="shared" si="1071"/>
        <v>762235</v>
      </c>
      <c r="I532" s="38">
        <f t="shared" si="1071"/>
        <v>520118</v>
      </c>
      <c r="J532" s="34">
        <f t="shared" si="1047"/>
        <v>1282353</v>
      </c>
      <c r="K532" s="40">
        <f t="shared" si="1048"/>
        <v>117647</v>
      </c>
      <c r="L532" s="41">
        <f t="shared" si="1049"/>
        <v>0.91596642857142863</v>
      </c>
      <c r="M532" s="38">
        <f t="shared" ref="M532:N532" si="1072">M533+M534+M535+M536+M537+M538+M539</f>
        <v>1800000</v>
      </c>
      <c r="N532" s="38">
        <f t="shared" si="1072"/>
        <v>1800000</v>
      </c>
      <c r="O532" s="38">
        <f t="shared" ref="O532:Q532" si="1073">O533+O534+O535+O536+O537+O538+O539</f>
        <v>517353</v>
      </c>
      <c r="P532" s="38">
        <f t="shared" si="1073"/>
        <v>1799706</v>
      </c>
      <c r="Q532" s="43">
        <f t="shared" si="1073"/>
        <v>294</v>
      </c>
      <c r="R532" s="44">
        <f t="shared" si="1050"/>
        <v>0.99983666666666671</v>
      </c>
      <c r="S532" s="38">
        <f t="shared" ref="S532" si="1074">S533+S534+S535+S536+S537+S538+S539</f>
        <v>0</v>
      </c>
      <c r="T532" s="66"/>
      <c r="U532" s="12" t="s">
        <v>90</v>
      </c>
    </row>
    <row r="533" spans="1:21" ht="18.75" hidden="1" x14ac:dyDescent="0.25">
      <c r="A533" s="13" t="str">
        <f t="shared" si="1045"/>
        <v>b</v>
      </c>
      <c r="B533" s="13" t="str">
        <f t="shared" si="1046"/>
        <v>b</v>
      </c>
      <c r="C533" s="5" t="s">
        <v>2</v>
      </c>
      <c r="D533" s="6" t="s">
        <v>4</v>
      </c>
      <c r="E533" s="23"/>
      <c r="F533" s="23"/>
      <c r="G533" s="23">
        <v>0</v>
      </c>
      <c r="H533" s="23"/>
      <c r="I533" s="23"/>
      <c r="J533" s="23">
        <f t="shared" si="1047"/>
        <v>0</v>
      </c>
      <c r="K533" s="23">
        <f t="shared" si="1048"/>
        <v>0</v>
      </c>
      <c r="L533" s="24" t="e">
        <f t="shared" si="1049"/>
        <v>#DIV/0!</v>
      </c>
      <c r="M533" s="28">
        <v>0</v>
      </c>
      <c r="N533" s="28">
        <v>0</v>
      </c>
      <c r="O533" s="23"/>
      <c r="P533" s="23">
        <f t="shared" ref="P533:P542" si="1075">J533+O533</f>
        <v>0</v>
      </c>
      <c r="Q533" s="23">
        <f t="shared" ref="Q533:Q542" si="1076">N533-P533</f>
        <v>0</v>
      </c>
      <c r="R533" s="26" t="e">
        <f t="shared" si="1050"/>
        <v>#DIV/0!</v>
      </c>
      <c r="S533" s="28">
        <v>0</v>
      </c>
      <c r="T533" s="68"/>
      <c r="U533" s="12" t="s">
        <v>90</v>
      </c>
    </row>
    <row r="534" spans="1:21" ht="18.75" hidden="1" x14ac:dyDescent="0.25">
      <c r="A534" s="13" t="str">
        <f t="shared" si="1045"/>
        <v>b</v>
      </c>
      <c r="B534" s="13" t="str">
        <f t="shared" si="1046"/>
        <v>a</v>
      </c>
      <c r="C534" s="5" t="s">
        <v>2</v>
      </c>
      <c r="D534" s="6" t="s">
        <v>5</v>
      </c>
      <c r="E534" s="34"/>
      <c r="F534" s="34"/>
      <c r="G534" s="34">
        <v>1400000</v>
      </c>
      <c r="H534" s="34">
        <v>762235</v>
      </c>
      <c r="I534" s="34">
        <v>520118</v>
      </c>
      <c r="J534" s="34">
        <f t="shared" si="1047"/>
        <v>1282353</v>
      </c>
      <c r="K534" s="40">
        <f t="shared" si="1048"/>
        <v>117647</v>
      </c>
      <c r="L534" s="41">
        <f t="shared" si="1049"/>
        <v>0.91596642857142863</v>
      </c>
      <c r="M534" s="39">
        <v>1800000</v>
      </c>
      <c r="N534" s="39">
        <v>1800000</v>
      </c>
      <c r="O534" s="34">
        <v>517353</v>
      </c>
      <c r="P534" s="34">
        <f t="shared" si="1075"/>
        <v>1799706</v>
      </c>
      <c r="Q534" s="40">
        <f t="shared" si="1076"/>
        <v>294</v>
      </c>
      <c r="R534" s="42">
        <f t="shared" si="1050"/>
        <v>0.99983666666666671</v>
      </c>
      <c r="S534" s="39">
        <v>0</v>
      </c>
      <c r="T534" s="67"/>
      <c r="U534" s="12" t="s">
        <v>90</v>
      </c>
    </row>
    <row r="535" spans="1:21" ht="18.75" hidden="1" x14ac:dyDescent="0.25">
      <c r="A535" s="13" t="str">
        <f t="shared" si="1045"/>
        <v>b</v>
      </c>
      <c r="B535" s="13" t="str">
        <f t="shared" si="1046"/>
        <v>b</v>
      </c>
      <c r="C535" s="5" t="s">
        <v>2</v>
      </c>
      <c r="D535" s="6" t="s">
        <v>6</v>
      </c>
      <c r="E535" s="23"/>
      <c r="F535" s="23"/>
      <c r="G535" s="23">
        <v>0</v>
      </c>
      <c r="H535" s="23"/>
      <c r="I535" s="23"/>
      <c r="J535" s="23">
        <f t="shared" si="1047"/>
        <v>0</v>
      </c>
      <c r="K535" s="23">
        <f t="shared" si="1048"/>
        <v>0</v>
      </c>
      <c r="L535" s="24" t="e">
        <f t="shared" si="1049"/>
        <v>#DIV/0!</v>
      </c>
      <c r="M535" s="28">
        <v>0</v>
      </c>
      <c r="N535" s="28">
        <v>0</v>
      </c>
      <c r="O535" s="23"/>
      <c r="P535" s="23">
        <f t="shared" si="1075"/>
        <v>0</v>
      </c>
      <c r="Q535" s="23">
        <f t="shared" si="1076"/>
        <v>0</v>
      </c>
      <c r="R535" s="26" t="e">
        <f t="shared" si="1050"/>
        <v>#DIV/0!</v>
      </c>
      <c r="S535" s="28">
        <v>0</v>
      </c>
      <c r="T535" s="68"/>
      <c r="U535" s="12" t="s">
        <v>90</v>
      </c>
    </row>
    <row r="536" spans="1:21" ht="18.75" hidden="1" x14ac:dyDescent="0.25">
      <c r="A536" s="13" t="str">
        <f t="shared" si="1045"/>
        <v>b</v>
      </c>
      <c r="B536" s="13" t="str">
        <f t="shared" si="1046"/>
        <v>b</v>
      </c>
      <c r="C536" s="5" t="s">
        <v>2</v>
      </c>
      <c r="D536" s="7" t="s">
        <v>7</v>
      </c>
      <c r="E536" s="23"/>
      <c r="F536" s="23"/>
      <c r="G536" s="23">
        <v>0</v>
      </c>
      <c r="H536" s="23"/>
      <c r="I536" s="23"/>
      <c r="J536" s="23">
        <f t="shared" si="1047"/>
        <v>0</v>
      </c>
      <c r="K536" s="23">
        <f t="shared" si="1048"/>
        <v>0</v>
      </c>
      <c r="L536" s="24" t="e">
        <f t="shared" si="1049"/>
        <v>#DIV/0!</v>
      </c>
      <c r="M536" s="28">
        <v>0</v>
      </c>
      <c r="N536" s="28">
        <v>0</v>
      </c>
      <c r="O536" s="23"/>
      <c r="P536" s="23">
        <f t="shared" si="1075"/>
        <v>0</v>
      </c>
      <c r="Q536" s="23">
        <f t="shared" si="1076"/>
        <v>0</v>
      </c>
      <c r="R536" s="26" t="e">
        <f t="shared" si="1050"/>
        <v>#DIV/0!</v>
      </c>
      <c r="S536" s="28">
        <v>0</v>
      </c>
      <c r="T536" s="68"/>
      <c r="U536" s="12" t="s">
        <v>90</v>
      </c>
    </row>
    <row r="537" spans="1:21" ht="18.75" hidden="1" x14ac:dyDescent="0.25">
      <c r="A537" s="13" t="str">
        <f t="shared" si="1045"/>
        <v>b</v>
      </c>
      <c r="B537" s="13" t="str">
        <f t="shared" si="1046"/>
        <v>b</v>
      </c>
      <c r="C537" s="5" t="s">
        <v>2</v>
      </c>
      <c r="D537" s="7" t="s">
        <v>8</v>
      </c>
      <c r="E537" s="23"/>
      <c r="F537" s="23"/>
      <c r="G537" s="23">
        <v>0</v>
      </c>
      <c r="H537" s="23"/>
      <c r="I537" s="23"/>
      <c r="J537" s="23">
        <f t="shared" si="1047"/>
        <v>0</v>
      </c>
      <c r="K537" s="23">
        <f t="shared" si="1048"/>
        <v>0</v>
      </c>
      <c r="L537" s="24" t="e">
        <f t="shared" si="1049"/>
        <v>#DIV/0!</v>
      </c>
      <c r="M537" s="28">
        <v>0</v>
      </c>
      <c r="N537" s="28">
        <v>0</v>
      </c>
      <c r="O537" s="23"/>
      <c r="P537" s="23">
        <f t="shared" si="1075"/>
        <v>0</v>
      </c>
      <c r="Q537" s="23">
        <f t="shared" si="1076"/>
        <v>0</v>
      </c>
      <c r="R537" s="26" t="e">
        <f t="shared" si="1050"/>
        <v>#DIV/0!</v>
      </c>
      <c r="S537" s="28">
        <v>0</v>
      </c>
      <c r="T537" s="68"/>
      <c r="U537" s="12" t="s">
        <v>90</v>
      </c>
    </row>
    <row r="538" spans="1:21" ht="18.75" hidden="1" x14ac:dyDescent="0.25">
      <c r="A538" s="13" t="str">
        <f t="shared" si="1045"/>
        <v>b</v>
      </c>
      <c r="B538" s="13" t="str">
        <f t="shared" si="1046"/>
        <v>b</v>
      </c>
      <c r="C538" s="5" t="s">
        <v>2</v>
      </c>
      <c r="D538" s="7" t="s">
        <v>9</v>
      </c>
      <c r="E538" s="23"/>
      <c r="F538" s="23"/>
      <c r="G538" s="23">
        <v>0</v>
      </c>
      <c r="H538" s="23"/>
      <c r="I538" s="23"/>
      <c r="J538" s="23">
        <f t="shared" si="1047"/>
        <v>0</v>
      </c>
      <c r="K538" s="23">
        <f t="shared" si="1048"/>
        <v>0</v>
      </c>
      <c r="L538" s="24" t="e">
        <f t="shared" si="1049"/>
        <v>#DIV/0!</v>
      </c>
      <c r="M538" s="28">
        <v>0</v>
      </c>
      <c r="N538" s="28">
        <v>0</v>
      </c>
      <c r="O538" s="23"/>
      <c r="P538" s="23">
        <f t="shared" si="1075"/>
        <v>0</v>
      </c>
      <c r="Q538" s="23">
        <f t="shared" si="1076"/>
        <v>0</v>
      </c>
      <c r="R538" s="26" t="e">
        <f t="shared" si="1050"/>
        <v>#DIV/0!</v>
      </c>
      <c r="S538" s="28">
        <v>0</v>
      </c>
      <c r="T538" s="68"/>
      <c r="U538" s="12" t="s">
        <v>90</v>
      </c>
    </row>
    <row r="539" spans="1:21" ht="18.75" hidden="1" x14ac:dyDescent="0.25">
      <c r="A539" s="13" t="str">
        <f t="shared" si="1045"/>
        <v>b</v>
      </c>
      <c r="B539" s="13" t="str">
        <f t="shared" si="1046"/>
        <v>b</v>
      </c>
      <c r="C539" s="5" t="s">
        <v>2</v>
      </c>
      <c r="D539" s="7" t="s">
        <v>10</v>
      </c>
      <c r="E539" s="23"/>
      <c r="F539" s="23"/>
      <c r="G539" s="23">
        <v>0</v>
      </c>
      <c r="H539" s="23"/>
      <c r="I539" s="23"/>
      <c r="J539" s="23">
        <f t="shared" si="1047"/>
        <v>0</v>
      </c>
      <c r="K539" s="23">
        <f t="shared" si="1048"/>
        <v>0</v>
      </c>
      <c r="L539" s="24" t="e">
        <f t="shared" si="1049"/>
        <v>#DIV/0!</v>
      </c>
      <c r="M539" s="28">
        <v>0</v>
      </c>
      <c r="N539" s="28">
        <v>0</v>
      </c>
      <c r="O539" s="23"/>
      <c r="P539" s="23">
        <f t="shared" si="1075"/>
        <v>0</v>
      </c>
      <c r="Q539" s="23">
        <f t="shared" si="1076"/>
        <v>0</v>
      </c>
      <c r="R539" s="26" t="e">
        <f t="shared" si="1050"/>
        <v>#DIV/0!</v>
      </c>
      <c r="S539" s="28">
        <v>0</v>
      </c>
      <c r="T539" s="68"/>
      <c r="U539" s="12" t="s">
        <v>90</v>
      </c>
    </row>
    <row r="540" spans="1:21" ht="18.75" hidden="1" x14ac:dyDescent="0.25">
      <c r="A540" s="13" t="str">
        <f t="shared" si="1045"/>
        <v>b</v>
      </c>
      <c r="B540" s="13" t="str">
        <f t="shared" si="1046"/>
        <v>b</v>
      </c>
      <c r="C540" s="5" t="s">
        <v>2</v>
      </c>
      <c r="D540" s="4" t="s">
        <v>11</v>
      </c>
      <c r="E540" s="22"/>
      <c r="F540" s="22"/>
      <c r="G540" s="22">
        <v>0</v>
      </c>
      <c r="H540" s="22"/>
      <c r="I540" s="22"/>
      <c r="J540" s="23">
        <f t="shared" si="1047"/>
        <v>0</v>
      </c>
      <c r="K540" s="23">
        <f t="shared" si="1048"/>
        <v>0</v>
      </c>
      <c r="L540" s="24" t="e">
        <f t="shared" si="1049"/>
        <v>#DIV/0!</v>
      </c>
      <c r="M540" s="22">
        <v>0</v>
      </c>
      <c r="N540" s="22">
        <v>0</v>
      </c>
      <c r="O540" s="22"/>
      <c r="P540" s="22">
        <f t="shared" si="1075"/>
        <v>0</v>
      </c>
      <c r="Q540" s="22">
        <f t="shared" si="1076"/>
        <v>0</v>
      </c>
      <c r="R540" s="25" t="e">
        <f t="shared" si="1050"/>
        <v>#DIV/0!</v>
      </c>
      <c r="S540" s="22">
        <v>0</v>
      </c>
      <c r="T540" s="63"/>
      <c r="U540" s="12" t="s">
        <v>90</v>
      </c>
    </row>
    <row r="541" spans="1:21" ht="18.75" hidden="1" x14ac:dyDescent="0.25">
      <c r="A541" s="13" t="str">
        <f t="shared" si="1045"/>
        <v>b</v>
      </c>
      <c r="B541" s="13" t="str">
        <f t="shared" si="1046"/>
        <v>b</v>
      </c>
      <c r="C541" s="5" t="s">
        <v>2</v>
      </c>
      <c r="D541" s="4" t="s">
        <v>12</v>
      </c>
      <c r="E541" s="22"/>
      <c r="F541" s="22"/>
      <c r="G541" s="22">
        <v>0</v>
      </c>
      <c r="H541" s="22"/>
      <c r="I541" s="22"/>
      <c r="J541" s="23">
        <f t="shared" si="1047"/>
        <v>0</v>
      </c>
      <c r="K541" s="23">
        <f t="shared" si="1048"/>
        <v>0</v>
      </c>
      <c r="L541" s="24" t="e">
        <f t="shared" si="1049"/>
        <v>#DIV/0!</v>
      </c>
      <c r="M541" s="22">
        <v>0</v>
      </c>
      <c r="N541" s="22">
        <v>0</v>
      </c>
      <c r="O541" s="22"/>
      <c r="P541" s="22">
        <f t="shared" si="1075"/>
        <v>0</v>
      </c>
      <c r="Q541" s="22">
        <f t="shared" si="1076"/>
        <v>0</v>
      </c>
      <c r="R541" s="25" t="e">
        <f t="shared" si="1050"/>
        <v>#DIV/0!</v>
      </c>
      <c r="S541" s="22">
        <v>0</v>
      </c>
      <c r="T541" s="63"/>
      <c r="U541" s="12" t="s">
        <v>90</v>
      </c>
    </row>
    <row r="542" spans="1:21" ht="18.75" hidden="1" x14ac:dyDescent="0.25">
      <c r="A542" s="13" t="str">
        <f t="shared" si="1045"/>
        <v>b</v>
      </c>
      <c r="B542" s="13" t="str">
        <f t="shared" si="1046"/>
        <v>b</v>
      </c>
      <c r="C542" s="5" t="s">
        <v>2</v>
      </c>
      <c r="D542" s="4" t="s">
        <v>13</v>
      </c>
      <c r="E542" s="22"/>
      <c r="F542" s="22"/>
      <c r="G542" s="22">
        <v>0</v>
      </c>
      <c r="H542" s="22"/>
      <c r="I542" s="22"/>
      <c r="J542" s="23">
        <f t="shared" si="1047"/>
        <v>0</v>
      </c>
      <c r="K542" s="23">
        <f t="shared" si="1048"/>
        <v>0</v>
      </c>
      <c r="L542" s="24" t="e">
        <f t="shared" si="1049"/>
        <v>#DIV/0!</v>
      </c>
      <c r="M542" s="22">
        <v>0</v>
      </c>
      <c r="N542" s="22">
        <v>0</v>
      </c>
      <c r="O542" s="22"/>
      <c r="P542" s="22">
        <f t="shared" si="1075"/>
        <v>0</v>
      </c>
      <c r="Q542" s="22">
        <f t="shared" si="1076"/>
        <v>0</v>
      </c>
      <c r="R542" s="25" t="e">
        <f t="shared" si="1050"/>
        <v>#DIV/0!</v>
      </c>
      <c r="S542" s="22">
        <v>0</v>
      </c>
      <c r="T542" s="63"/>
      <c r="U542" s="12" t="s">
        <v>90</v>
      </c>
    </row>
    <row r="543" spans="1:21" ht="72" hidden="1" x14ac:dyDescent="0.25">
      <c r="A543" s="13" t="str">
        <f t="shared" si="1045"/>
        <v>b</v>
      </c>
      <c r="B543" s="13" t="str">
        <f t="shared" si="1046"/>
        <v>a</v>
      </c>
      <c r="C543" s="16" t="s">
        <v>147</v>
      </c>
      <c r="D543" s="17" t="s">
        <v>148</v>
      </c>
      <c r="E543" s="34">
        <f t="shared" ref="E543:G543" si="1077">E544+E552+E553+E554</f>
        <v>0</v>
      </c>
      <c r="F543" s="34"/>
      <c r="G543" s="34">
        <f t="shared" si="1077"/>
        <v>180000</v>
      </c>
      <c r="H543" s="34">
        <f t="shared" ref="H543:I543" si="1078">H544+H552+H553+H554</f>
        <v>116101</v>
      </c>
      <c r="I543" s="34">
        <f t="shared" si="1078"/>
        <v>59600</v>
      </c>
      <c r="J543" s="34">
        <f t="shared" si="1047"/>
        <v>175701</v>
      </c>
      <c r="K543" s="40">
        <f t="shared" si="1048"/>
        <v>4299</v>
      </c>
      <c r="L543" s="41">
        <f t="shared" si="1049"/>
        <v>0.97611666666666663</v>
      </c>
      <c r="M543" s="37">
        <f t="shared" ref="M543:N543" si="1079">M544+M552+M553+M554</f>
        <v>260000</v>
      </c>
      <c r="N543" s="37">
        <f t="shared" si="1079"/>
        <v>238000</v>
      </c>
      <c r="O543" s="34">
        <f t="shared" ref="O543" si="1080">O544+O552+O553+O554</f>
        <v>61899</v>
      </c>
      <c r="P543" s="34">
        <f t="shared" ref="P543" si="1081">P544+P552+P553+P554</f>
        <v>237600</v>
      </c>
      <c r="Q543" s="40">
        <f t="shared" ref="Q543" si="1082">Q544+Q552+Q553+Q554</f>
        <v>400</v>
      </c>
      <c r="R543" s="42">
        <f t="shared" si="1050"/>
        <v>0.99831932773109244</v>
      </c>
      <c r="S543" s="37">
        <f t="shared" ref="S543" si="1083">S544+S552+S553+S554</f>
        <v>0</v>
      </c>
      <c r="T543" s="65"/>
      <c r="U543" s="12" t="s">
        <v>90</v>
      </c>
    </row>
    <row r="544" spans="1:21" ht="18.75" hidden="1" x14ac:dyDescent="0.25">
      <c r="A544" s="13" t="str">
        <f t="shared" si="1045"/>
        <v>b</v>
      </c>
      <c r="B544" s="13" t="str">
        <f t="shared" si="1046"/>
        <v>a</v>
      </c>
      <c r="C544" s="3" t="s">
        <v>2</v>
      </c>
      <c r="D544" s="4" t="s">
        <v>3</v>
      </c>
      <c r="E544" s="38">
        <f t="shared" ref="E544:I544" si="1084">E545+E546+E547+E548+E549+E550+E551</f>
        <v>0</v>
      </c>
      <c r="F544" s="38"/>
      <c r="G544" s="38">
        <f t="shared" si="1084"/>
        <v>180000</v>
      </c>
      <c r="H544" s="38">
        <f t="shared" si="1084"/>
        <v>116101</v>
      </c>
      <c r="I544" s="38">
        <f t="shared" si="1084"/>
        <v>59600</v>
      </c>
      <c r="J544" s="34">
        <f t="shared" si="1047"/>
        <v>175701</v>
      </c>
      <c r="K544" s="40">
        <f t="shared" si="1048"/>
        <v>4299</v>
      </c>
      <c r="L544" s="41">
        <f t="shared" si="1049"/>
        <v>0.97611666666666663</v>
      </c>
      <c r="M544" s="38">
        <f t="shared" ref="M544:N544" si="1085">M545+M546+M547+M548+M549+M550+M551</f>
        <v>260000</v>
      </c>
      <c r="N544" s="38">
        <f t="shared" si="1085"/>
        <v>238000</v>
      </c>
      <c r="O544" s="38">
        <f t="shared" ref="O544:Q544" si="1086">O545+O546+O547+O548+O549+O550+O551</f>
        <v>61899</v>
      </c>
      <c r="P544" s="38">
        <f t="shared" si="1086"/>
        <v>237600</v>
      </c>
      <c r="Q544" s="43">
        <f t="shared" si="1086"/>
        <v>400</v>
      </c>
      <c r="R544" s="44">
        <f t="shared" si="1050"/>
        <v>0.99831932773109244</v>
      </c>
      <c r="S544" s="38">
        <f t="shared" ref="S544" si="1087">S545+S546+S547+S548+S549+S550+S551</f>
        <v>0</v>
      </c>
      <c r="T544" s="66"/>
      <c r="U544" s="12" t="s">
        <v>90</v>
      </c>
    </row>
    <row r="545" spans="1:21" ht="18.75" hidden="1" x14ac:dyDescent="0.25">
      <c r="A545" s="13" t="str">
        <f t="shared" si="1045"/>
        <v>b</v>
      </c>
      <c r="B545" s="13" t="str">
        <f t="shared" si="1046"/>
        <v>b</v>
      </c>
      <c r="C545" s="5" t="s">
        <v>2</v>
      </c>
      <c r="D545" s="6" t="s">
        <v>4</v>
      </c>
      <c r="E545" s="23"/>
      <c r="F545" s="23"/>
      <c r="G545" s="23">
        <v>0</v>
      </c>
      <c r="H545" s="23"/>
      <c r="I545" s="23"/>
      <c r="J545" s="23">
        <f t="shared" si="1047"/>
        <v>0</v>
      </c>
      <c r="K545" s="23">
        <f t="shared" si="1048"/>
        <v>0</v>
      </c>
      <c r="L545" s="24" t="e">
        <f t="shared" si="1049"/>
        <v>#DIV/0!</v>
      </c>
      <c r="M545" s="28">
        <v>0</v>
      </c>
      <c r="N545" s="28">
        <v>0</v>
      </c>
      <c r="O545" s="23"/>
      <c r="P545" s="23">
        <f t="shared" ref="P545:P554" si="1088">J545+O545</f>
        <v>0</v>
      </c>
      <c r="Q545" s="23">
        <f t="shared" ref="Q545:Q554" si="1089">N545-P545</f>
        <v>0</v>
      </c>
      <c r="R545" s="26" t="e">
        <f t="shared" si="1050"/>
        <v>#DIV/0!</v>
      </c>
      <c r="S545" s="28">
        <v>0</v>
      </c>
      <c r="T545" s="68"/>
      <c r="U545" s="12" t="s">
        <v>90</v>
      </c>
    </row>
    <row r="546" spans="1:21" ht="18.75" hidden="1" x14ac:dyDescent="0.25">
      <c r="A546" s="13" t="str">
        <f t="shared" si="1045"/>
        <v>b</v>
      </c>
      <c r="B546" s="13" t="str">
        <f t="shared" si="1046"/>
        <v>a</v>
      </c>
      <c r="C546" s="5" t="s">
        <v>2</v>
      </c>
      <c r="D546" s="6" t="s">
        <v>5</v>
      </c>
      <c r="E546" s="34"/>
      <c r="F546" s="34"/>
      <c r="G546" s="34">
        <v>180000</v>
      </c>
      <c r="H546" s="34">
        <v>116101</v>
      </c>
      <c r="I546" s="34">
        <v>59600</v>
      </c>
      <c r="J546" s="34">
        <f t="shared" si="1047"/>
        <v>175701</v>
      </c>
      <c r="K546" s="40">
        <f t="shared" si="1048"/>
        <v>4299</v>
      </c>
      <c r="L546" s="41">
        <f t="shared" si="1049"/>
        <v>0.97611666666666663</v>
      </c>
      <c r="M546" s="39">
        <v>260000</v>
      </c>
      <c r="N546" s="39">
        <v>238000</v>
      </c>
      <c r="O546" s="34">
        <v>61899</v>
      </c>
      <c r="P546" s="34">
        <f t="shared" si="1088"/>
        <v>237600</v>
      </c>
      <c r="Q546" s="40">
        <f t="shared" si="1089"/>
        <v>400</v>
      </c>
      <c r="R546" s="42">
        <f t="shared" si="1050"/>
        <v>0.99831932773109244</v>
      </c>
      <c r="S546" s="39">
        <v>0</v>
      </c>
      <c r="T546" s="67"/>
      <c r="U546" s="12" t="s">
        <v>90</v>
      </c>
    </row>
    <row r="547" spans="1:21" ht="18.75" hidden="1" x14ac:dyDescent="0.25">
      <c r="A547" s="13" t="str">
        <f t="shared" si="1045"/>
        <v>b</v>
      </c>
      <c r="B547" s="13" t="str">
        <f t="shared" si="1046"/>
        <v>b</v>
      </c>
      <c r="C547" s="5" t="s">
        <v>2</v>
      </c>
      <c r="D547" s="6" t="s">
        <v>6</v>
      </c>
      <c r="E547" s="23"/>
      <c r="F547" s="23"/>
      <c r="G547" s="23">
        <v>0</v>
      </c>
      <c r="H547" s="23"/>
      <c r="I547" s="23"/>
      <c r="J547" s="23">
        <f t="shared" si="1047"/>
        <v>0</v>
      </c>
      <c r="K547" s="23">
        <f t="shared" si="1048"/>
        <v>0</v>
      </c>
      <c r="L547" s="24" t="e">
        <f t="shared" si="1049"/>
        <v>#DIV/0!</v>
      </c>
      <c r="M547" s="28">
        <v>0</v>
      </c>
      <c r="N547" s="28">
        <v>0</v>
      </c>
      <c r="O547" s="23"/>
      <c r="P547" s="23">
        <f t="shared" si="1088"/>
        <v>0</v>
      </c>
      <c r="Q547" s="23">
        <f t="shared" si="1089"/>
        <v>0</v>
      </c>
      <c r="R547" s="26" t="e">
        <f t="shared" si="1050"/>
        <v>#DIV/0!</v>
      </c>
      <c r="S547" s="28">
        <v>0</v>
      </c>
      <c r="T547" s="68"/>
      <c r="U547" s="12" t="s">
        <v>90</v>
      </c>
    </row>
    <row r="548" spans="1:21" ht="18.75" hidden="1" x14ac:dyDescent="0.25">
      <c r="A548" s="13" t="str">
        <f t="shared" si="1045"/>
        <v>b</v>
      </c>
      <c r="B548" s="13" t="str">
        <f t="shared" si="1046"/>
        <v>b</v>
      </c>
      <c r="C548" s="5" t="s">
        <v>2</v>
      </c>
      <c r="D548" s="7" t="s">
        <v>7</v>
      </c>
      <c r="E548" s="23"/>
      <c r="F548" s="23"/>
      <c r="G548" s="23">
        <v>0</v>
      </c>
      <c r="H548" s="23"/>
      <c r="I548" s="23"/>
      <c r="J548" s="23">
        <f t="shared" si="1047"/>
        <v>0</v>
      </c>
      <c r="K548" s="23">
        <f t="shared" si="1048"/>
        <v>0</v>
      </c>
      <c r="L548" s="24" t="e">
        <f t="shared" si="1049"/>
        <v>#DIV/0!</v>
      </c>
      <c r="M548" s="28">
        <v>0</v>
      </c>
      <c r="N548" s="28">
        <v>0</v>
      </c>
      <c r="O548" s="23"/>
      <c r="P548" s="23">
        <f t="shared" si="1088"/>
        <v>0</v>
      </c>
      <c r="Q548" s="23">
        <f t="shared" si="1089"/>
        <v>0</v>
      </c>
      <c r="R548" s="26" t="e">
        <f t="shared" si="1050"/>
        <v>#DIV/0!</v>
      </c>
      <c r="S548" s="28">
        <v>0</v>
      </c>
      <c r="T548" s="68"/>
      <c r="U548" s="12" t="s">
        <v>90</v>
      </c>
    </row>
    <row r="549" spans="1:21" ht="18.75" hidden="1" x14ac:dyDescent="0.25">
      <c r="A549" s="13" t="str">
        <f t="shared" si="1045"/>
        <v>b</v>
      </c>
      <c r="B549" s="13" t="str">
        <f t="shared" si="1046"/>
        <v>b</v>
      </c>
      <c r="C549" s="5" t="s">
        <v>2</v>
      </c>
      <c r="D549" s="7" t="s">
        <v>8</v>
      </c>
      <c r="E549" s="23"/>
      <c r="F549" s="23"/>
      <c r="G549" s="23">
        <v>0</v>
      </c>
      <c r="H549" s="23"/>
      <c r="I549" s="23"/>
      <c r="J549" s="23">
        <f t="shared" si="1047"/>
        <v>0</v>
      </c>
      <c r="K549" s="23">
        <f t="shared" si="1048"/>
        <v>0</v>
      </c>
      <c r="L549" s="24" t="e">
        <f t="shared" si="1049"/>
        <v>#DIV/0!</v>
      </c>
      <c r="M549" s="28">
        <v>0</v>
      </c>
      <c r="N549" s="28">
        <v>0</v>
      </c>
      <c r="O549" s="23"/>
      <c r="P549" s="23">
        <f t="shared" si="1088"/>
        <v>0</v>
      </c>
      <c r="Q549" s="23">
        <f t="shared" si="1089"/>
        <v>0</v>
      </c>
      <c r="R549" s="26" t="e">
        <f t="shared" si="1050"/>
        <v>#DIV/0!</v>
      </c>
      <c r="S549" s="28">
        <v>0</v>
      </c>
      <c r="T549" s="68"/>
      <c r="U549" s="12" t="s">
        <v>90</v>
      </c>
    </row>
    <row r="550" spans="1:21" ht="18.75" hidden="1" x14ac:dyDescent="0.25">
      <c r="A550" s="13" t="str">
        <f t="shared" si="1045"/>
        <v>b</v>
      </c>
      <c r="B550" s="13" t="str">
        <f t="shared" si="1046"/>
        <v>b</v>
      </c>
      <c r="C550" s="5" t="s">
        <v>2</v>
      </c>
      <c r="D550" s="7" t="s">
        <v>9</v>
      </c>
      <c r="E550" s="23"/>
      <c r="F550" s="23"/>
      <c r="G550" s="23">
        <v>0</v>
      </c>
      <c r="H550" s="23"/>
      <c r="I550" s="23"/>
      <c r="J550" s="23">
        <f t="shared" si="1047"/>
        <v>0</v>
      </c>
      <c r="K550" s="23">
        <f t="shared" si="1048"/>
        <v>0</v>
      </c>
      <c r="L550" s="24" t="e">
        <f t="shared" si="1049"/>
        <v>#DIV/0!</v>
      </c>
      <c r="M550" s="28">
        <v>0</v>
      </c>
      <c r="N550" s="28">
        <v>0</v>
      </c>
      <c r="O550" s="23"/>
      <c r="P550" s="23">
        <f t="shared" si="1088"/>
        <v>0</v>
      </c>
      <c r="Q550" s="23">
        <f t="shared" si="1089"/>
        <v>0</v>
      </c>
      <c r="R550" s="26" t="e">
        <f t="shared" si="1050"/>
        <v>#DIV/0!</v>
      </c>
      <c r="S550" s="28">
        <v>0</v>
      </c>
      <c r="T550" s="68"/>
      <c r="U550" s="12" t="s">
        <v>90</v>
      </c>
    </row>
    <row r="551" spans="1:21" ht="18.75" hidden="1" x14ac:dyDescent="0.25">
      <c r="A551" s="13" t="str">
        <f t="shared" si="1045"/>
        <v>b</v>
      </c>
      <c r="B551" s="13" t="str">
        <f t="shared" si="1046"/>
        <v>b</v>
      </c>
      <c r="C551" s="5" t="s">
        <v>2</v>
      </c>
      <c r="D551" s="7" t="s">
        <v>10</v>
      </c>
      <c r="E551" s="23"/>
      <c r="F551" s="23"/>
      <c r="G551" s="23">
        <v>0</v>
      </c>
      <c r="H551" s="23"/>
      <c r="I551" s="23"/>
      <c r="J551" s="23">
        <f t="shared" si="1047"/>
        <v>0</v>
      </c>
      <c r="K551" s="23">
        <f t="shared" si="1048"/>
        <v>0</v>
      </c>
      <c r="L551" s="24" t="e">
        <f t="shared" si="1049"/>
        <v>#DIV/0!</v>
      </c>
      <c r="M551" s="28">
        <v>0</v>
      </c>
      <c r="N551" s="28">
        <v>0</v>
      </c>
      <c r="O551" s="23"/>
      <c r="P551" s="23">
        <f t="shared" si="1088"/>
        <v>0</v>
      </c>
      <c r="Q551" s="23">
        <f t="shared" si="1089"/>
        <v>0</v>
      </c>
      <c r="R551" s="26" t="e">
        <f t="shared" si="1050"/>
        <v>#DIV/0!</v>
      </c>
      <c r="S551" s="28">
        <v>0</v>
      </c>
      <c r="T551" s="68"/>
      <c r="U551" s="12" t="s">
        <v>90</v>
      </c>
    </row>
    <row r="552" spans="1:21" ht="18.75" hidden="1" x14ac:dyDescent="0.25">
      <c r="A552" s="13" t="str">
        <f t="shared" si="1045"/>
        <v>b</v>
      </c>
      <c r="B552" s="13" t="str">
        <f t="shared" si="1046"/>
        <v>b</v>
      </c>
      <c r="C552" s="5" t="s">
        <v>2</v>
      </c>
      <c r="D552" s="4" t="s">
        <v>11</v>
      </c>
      <c r="E552" s="22"/>
      <c r="F552" s="22"/>
      <c r="G552" s="22">
        <v>0</v>
      </c>
      <c r="H552" s="22"/>
      <c r="I552" s="22"/>
      <c r="J552" s="23">
        <f t="shared" si="1047"/>
        <v>0</v>
      </c>
      <c r="K552" s="23">
        <f t="shared" si="1048"/>
        <v>0</v>
      </c>
      <c r="L552" s="24" t="e">
        <f t="shared" si="1049"/>
        <v>#DIV/0!</v>
      </c>
      <c r="M552" s="22">
        <v>0</v>
      </c>
      <c r="N552" s="22">
        <v>0</v>
      </c>
      <c r="O552" s="22"/>
      <c r="P552" s="22">
        <f t="shared" si="1088"/>
        <v>0</v>
      </c>
      <c r="Q552" s="22">
        <f t="shared" si="1089"/>
        <v>0</v>
      </c>
      <c r="R552" s="25" t="e">
        <f t="shared" si="1050"/>
        <v>#DIV/0!</v>
      </c>
      <c r="S552" s="22">
        <v>0</v>
      </c>
      <c r="T552" s="63"/>
      <c r="U552" s="12" t="s">
        <v>90</v>
      </c>
    </row>
    <row r="553" spans="1:21" ht="18.75" hidden="1" x14ac:dyDescent="0.25">
      <c r="A553" s="13" t="str">
        <f t="shared" si="1045"/>
        <v>b</v>
      </c>
      <c r="B553" s="13" t="str">
        <f t="shared" si="1046"/>
        <v>b</v>
      </c>
      <c r="C553" s="5" t="s">
        <v>2</v>
      </c>
      <c r="D553" s="4" t="s">
        <v>12</v>
      </c>
      <c r="E553" s="22"/>
      <c r="F553" s="22"/>
      <c r="G553" s="22">
        <v>0</v>
      </c>
      <c r="H553" s="22"/>
      <c r="I553" s="22"/>
      <c r="J553" s="23">
        <f t="shared" si="1047"/>
        <v>0</v>
      </c>
      <c r="K553" s="23">
        <f t="shared" si="1048"/>
        <v>0</v>
      </c>
      <c r="L553" s="24" t="e">
        <f t="shared" si="1049"/>
        <v>#DIV/0!</v>
      </c>
      <c r="M553" s="22">
        <v>0</v>
      </c>
      <c r="N553" s="22">
        <v>0</v>
      </c>
      <c r="O553" s="22"/>
      <c r="P553" s="22">
        <f t="shared" si="1088"/>
        <v>0</v>
      </c>
      <c r="Q553" s="22">
        <f t="shared" si="1089"/>
        <v>0</v>
      </c>
      <c r="R553" s="25" t="e">
        <f t="shared" si="1050"/>
        <v>#DIV/0!</v>
      </c>
      <c r="S553" s="22">
        <v>0</v>
      </c>
      <c r="T553" s="63"/>
      <c r="U553" s="12" t="s">
        <v>90</v>
      </c>
    </row>
    <row r="554" spans="1:21" ht="18.75" hidden="1" x14ac:dyDescent="0.25">
      <c r="A554" s="13" t="str">
        <f t="shared" si="1045"/>
        <v>b</v>
      </c>
      <c r="B554" s="13" t="str">
        <f t="shared" si="1046"/>
        <v>b</v>
      </c>
      <c r="C554" s="5" t="s">
        <v>2</v>
      </c>
      <c r="D554" s="4" t="s">
        <v>13</v>
      </c>
      <c r="E554" s="22"/>
      <c r="F554" s="22"/>
      <c r="G554" s="22">
        <v>0</v>
      </c>
      <c r="H554" s="22"/>
      <c r="I554" s="22"/>
      <c r="J554" s="23">
        <f t="shared" si="1047"/>
        <v>0</v>
      </c>
      <c r="K554" s="23">
        <f t="shared" si="1048"/>
        <v>0</v>
      </c>
      <c r="L554" s="24" t="e">
        <f t="shared" si="1049"/>
        <v>#DIV/0!</v>
      </c>
      <c r="M554" s="22">
        <v>0</v>
      </c>
      <c r="N554" s="22">
        <v>0</v>
      </c>
      <c r="O554" s="22"/>
      <c r="P554" s="22">
        <f t="shared" si="1088"/>
        <v>0</v>
      </c>
      <c r="Q554" s="22">
        <f t="shared" si="1089"/>
        <v>0</v>
      </c>
      <c r="R554" s="25" t="e">
        <f t="shared" si="1050"/>
        <v>#DIV/0!</v>
      </c>
      <c r="S554" s="22">
        <v>0</v>
      </c>
      <c r="T554" s="63"/>
      <c r="U554" s="12" t="s">
        <v>90</v>
      </c>
    </row>
    <row r="555" spans="1:21" ht="31.5" x14ac:dyDescent="0.25">
      <c r="A555" s="13" t="str">
        <f t="shared" si="1045"/>
        <v>a</v>
      </c>
      <c r="B555" s="13" t="str">
        <f t="shared" si="1046"/>
        <v>a</v>
      </c>
      <c r="C555" s="16" t="s">
        <v>149</v>
      </c>
      <c r="D555" s="17" t="s">
        <v>52</v>
      </c>
      <c r="E555" s="23">
        <f t="shared" ref="E555:I555" si="1090">E556+E564+E565+E566</f>
        <v>0</v>
      </c>
      <c r="F555" s="23">
        <f t="shared" ref="F555" si="1091">F556+F564+F565+F566</f>
        <v>2689</v>
      </c>
      <c r="G555" s="23">
        <f t="shared" si="1090"/>
        <v>11364300</v>
      </c>
      <c r="H555" s="23">
        <f t="shared" si="1090"/>
        <v>6674164</v>
      </c>
      <c r="I555" s="23">
        <f t="shared" si="1090"/>
        <v>3593413</v>
      </c>
      <c r="J555" s="23">
        <f t="shared" si="1047"/>
        <v>10267577</v>
      </c>
      <c r="K555" s="49">
        <f t="shared" si="1048"/>
        <v>1096723</v>
      </c>
      <c r="L555" s="50">
        <f t="shared" si="1049"/>
        <v>0.90349401194970214</v>
      </c>
      <c r="M555" s="23">
        <f t="shared" ref="M555:O555" si="1092">M556+M564+M565+M566</f>
        <v>15670000</v>
      </c>
      <c r="N555" s="23">
        <f t="shared" si="1092"/>
        <v>15670000</v>
      </c>
      <c r="O555" s="23">
        <f t="shared" si="1092"/>
        <v>3798178</v>
      </c>
      <c r="P555" s="23">
        <f t="shared" ref="P555" si="1093">P556+P564+P565+P566</f>
        <v>14065755</v>
      </c>
      <c r="Q555" s="49">
        <f t="shared" ref="Q555" si="1094">Q556+Q564+Q565+Q566</f>
        <v>1604245</v>
      </c>
      <c r="R555" s="53">
        <f t="shared" si="1050"/>
        <v>0.89762316528398212</v>
      </c>
      <c r="S555" s="23">
        <f t="shared" ref="S555" si="1095">S556+S564+S565+S566</f>
        <v>500000</v>
      </c>
      <c r="T555" s="64"/>
    </row>
    <row r="556" spans="1:21" ht="18.75" x14ac:dyDescent="0.25">
      <c r="A556" s="13" t="str">
        <f t="shared" si="1045"/>
        <v>a</v>
      </c>
      <c r="B556" s="13" t="str">
        <f t="shared" si="1046"/>
        <v>a</v>
      </c>
      <c r="C556" s="3" t="s">
        <v>2</v>
      </c>
      <c r="D556" s="4" t="s">
        <v>3</v>
      </c>
      <c r="E556" s="22">
        <f t="shared" ref="E556:F556" si="1096">E557+E558+E559+E560+E561+E562+E563</f>
        <v>0</v>
      </c>
      <c r="F556" s="22">
        <f t="shared" si="1096"/>
        <v>2689</v>
      </c>
      <c r="G556" s="22">
        <f t="shared" ref="G556" si="1097">G557+G558+G559+G560+G561+G562+G563</f>
        <v>11364300</v>
      </c>
      <c r="H556" s="22">
        <f t="shared" ref="H556:I556" si="1098">H557+H558+H559+H560+H561+H562+H563</f>
        <v>6674164</v>
      </c>
      <c r="I556" s="22">
        <f t="shared" si="1098"/>
        <v>3593413</v>
      </c>
      <c r="J556" s="23">
        <f t="shared" si="1047"/>
        <v>10267577</v>
      </c>
      <c r="K556" s="49">
        <f t="shared" si="1048"/>
        <v>1096723</v>
      </c>
      <c r="L556" s="50">
        <f t="shared" si="1049"/>
        <v>0.90349401194970214</v>
      </c>
      <c r="M556" s="22">
        <f t="shared" ref="M556:O556" si="1099">M557+M558+M559+M560+M561+M562+M563</f>
        <v>15670000</v>
      </c>
      <c r="N556" s="22">
        <f t="shared" si="1099"/>
        <v>15670000</v>
      </c>
      <c r="O556" s="22">
        <f t="shared" si="1099"/>
        <v>3798178</v>
      </c>
      <c r="P556" s="22">
        <f t="shared" ref="P556:Q556" si="1100">P557+P558+P559+P560+P561+P562+P563</f>
        <v>14065755</v>
      </c>
      <c r="Q556" s="51">
        <f t="shared" si="1100"/>
        <v>1604245</v>
      </c>
      <c r="R556" s="52">
        <f t="shared" si="1050"/>
        <v>0.89762316528398212</v>
      </c>
      <c r="S556" s="22">
        <f t="shared" ref="S556" si="1101">S557+S558+S559+S560+S561+S562+S563</f>
        <v>500000</v>
      </c>
      <c r="T556" s="63"/>
    </row>
    <row r="557" spans="1:21" ht="18.75" hidden="1" x14ac:dyDescent="0.25">
      <c r="A557" s="13" t="str">
        <f t="shared" si="1045"/>
        <v>b</v>
      </c>
      <c r="B557" s="13" t="str">
        <f t="shared" si="1046"/>
        <v>b</v>
      </c>
      <c r="C557" s="5" t="s">
        <v>2</v>
      </c>
      <c r="D557" s="6" t="s">
        <v>4</v>
      </c>
      <c r="E557" s="23">
        <f t="shared" ref="E557:I566" si="1102">E569+E581+E593</f>
        <v>0</v>
      </c>
      <c r="F557" s="23">
        <f t="shared" ref="F557" si="1103">F569+F581+F593</f>
        <v>0</v>
      </c>
      <c r="G557" s="23">
        <f t="shared" si="1102"/>
        <v>0</v>
      </c>
      <c r="H557" s="23">
        <f t="shared" si="1102"/>
        <v>0</v>
      </c>
      <c r="I557" s="23">
        <f t="shared" si="1102"/>
        <v>0</v>
      </c>
      <c r="J557" s="23">
        <f t="shared" si="1047"/>
        <v>0</v>
      </c>
      <c r="K557" s="23">
        <f t="shared" si="1048"/>
        <v>0</v>
      </c>
      <c r="L557" s="24" t="e">
        <f t="shared" si="1049"/>
        <v>#DIV/0!</v>
      </c>
      <c r="M557" s="23">
        <f t="shared" ref="M557:M566" si="1104">M569+M581+M593</f>
        <v>0</v>
      </c>
      <c r="N557" s="23">
        <f t="shared" ref="N557:O557" si="1105">N569+N581+N593</f>
        <v>0</v>
      </c>
      <c r="O557" s="23">
        <f t="shared" si="1105"/>
        <v>0</v>
      </c>
      <c r="P557" s="23">
        <f t="shared" ref="P557:Q557" si="1106">P569+P581+P593</f>
        <v>0</v>
      </c>
      <c r="Q557" s="23">
        <f t="shared" si="1106"/>
        <v>0</v>
      </c>
      <c r="R557" s="26" t="e">
        <f t="shared" si="1050"/>
        <v>#DIV/0!</v>
      </c>
      <c r="S557" s="23">
        <f t="shared" ref="S557" si="1107">S569+S581+S593</f>
        <v>0</v>
      </c>
      <c r="T557" s="64"/>
    </row>
    <row r="558" spans="1:21" ht="18.75" hidden="1" x14ac:dyDescent="0.25">
      <c r="A558" s="13" t="str">
        <f t="shared" si="1045"/>
        <v>b</v>
      </c>
      <c r="B558" s="13" t="str">
        <f t="shared" si="1046"/>
        <v>a</v>
      </c>
      <c r="C558" s="5" t="s">
        <v>2</v>
      </c>
      <c r="D558" s="6" t="s">
        <v>5</v>
      </c>
      <c r="E558" s="23">
        <f t="shared" si="1102"/>
        <v>0</v>
      </c>
      <c r="F558" s="23">
        <f t="shared" ref="F558" si="1108">F570+F582+F594</f>
        <v>2689</v>
      </c>
      <c r="G558" s="23">
        <f t="shared" si="1102"/>
        <v>1870000</v>
      </c>
      <c r="H558" s="23">
        <f t="shared" si="1102"/>
        <v>1228536</v>
      </c>
      <c r="I558" s="23">
        <f t="shared" si="1102"/>
        <v>460000</v>
      </c>
      <c r="J558" s="23">
        <f t="shared" si="1047"/>
        <v>1688536</v>
      </c>
      <c r="K558" s="49">
        <f t="shared" si="1048"/>
        <v>181464</v>
      </c>
      <c r="L558" s="50">
        <f t="shared" si="1049"/>
        <v>0.90296042780748664</v>
      </c>
      <c r="M558" s="23">
        <f t="shared" si="1104"/>
        <v>2600000</v>
      </c>
      <c r="N558" s="23">
        <f t="shared" ref="N558:O558" si="1109">N570+N582+N594</f>
        <v>2600000</v>
      </c>
      <c r="O558" s="23">
        <f t="shared" si="1109"/>
        <v>860789</v>
      </c>
      <c r="P558" s="23">
        <f t="shared" ref="P558:Q558" si="1110">P570+P582+P594</f>
        <v>2549325</v>
      </c>
      <c r="Q558" s="49">
        <f t="shared" si="1110"/>
        <v>50675</v>
      </c>
      <c r="R558" s="53">
        <f t="shared" si="1050"/>
        <v>0.98050961538461534</v>
      </c>
      <c r="S558" s="23">
        <f t="shared" ref="S558" si="1111">S570+S582+S594</f>
        <v>0</v>
      </c>
      <c r="T558" s="64"/>
    </row>
    <row r="559" spans="1:21" ht="18.75" hidden="1" x14ac:dyDescent="0.25">
      <c r="A559" s="13" t="str">
        <f t="shared" si="1045"/>
        <v>b</v>
      </c>
      <c r="B559" s="13" t="str">
        <f t="shared" si="1046"/>
        <v>b</v>
      </c>
      <c r="C559" s="5" t="s">
        <v>2</v>
      </c>
      <c r="D559" s="6" t="s">
        <v>6</v>
      </c>
      <c r="E559" s="23">
        <f t="shared" si="1102"/>
        <v>0</v>
      </c>
      <c r="F559" s="23">
        <f t="shared" ref="F559" si="1112">F571+F583+F595</f>
        <v>0</v>
      </c>
      <c r="G559" s="23">
        <f t="shared" si="1102"/>
        <v>0</v>
      </c>
      <c r="H559" s="23">
        <f t="shared" si="1102"/>
        <v>0</v>
      </c>
      <c r="I559" s="23">
        <f t="shared" si="1102"/>
        <v>0</v>
      </c>
      <c r="J559" s="23">
        <f t="shared" si="1047"/>
        <v>0</v>
      </c>
      <c r="K559" s="23">
        <f t="shared" si="1048"/>
        <v>0</v>
      </c>
      <c r="L559" s="24" t="e">
        <f t="shared" si="1049"/>
        <v>#DIV/0!</v>
      </c>
      <c r="M559" s="23">
        <f t="shared" si="1104"/>
        <v>0</v>
      </c>
      <c r="N559" s="23">
        <f t="shared" ref="N559:O559" si="1113">N571+N583+N595</f>
        <v>0</v>
      </c>
      <c r="O559" s="23">
        <f t="shared" si="1113"/>
        <v>0</v>
      </c>
      <c r="P559" s="23">
        <f t="shared" ref="P559:Q559" si="1114">P571+P583+P595</f>
        <v>0</v>
      </c>
      <c r="Q559" s="23">
        <f t="shared" si="1114"/>
        <v>0</v>
      </c>
      <c r="R559" s="26" t="e">
        <f t="shared" si="1050"/>
        <v>#DIV/0!</v>
      </c>
      <c r="S559" s="23">
        <f t="shared" ref="S559" si="1115">S571+S583+S595</f>
        <v>0</v>
      </c>
      <c r="T559" s="64"/>
    </row>
    <row r="560" spans="1:21" ht="18.75" hidden="1" x14ac:dyDescent="0.25">
      <c r="A560" s="13" t="str">
        <f t="shared" si="1045"/>
        <v>b</v>
      </c>
      <c r="B560" s="13" t="str">
        <f t="shared" si="1046"/>
        <v>b</v>
      </c>
      <c r="C560" s="5" t="s">
        <v>2</v>
      </c>
      <c r="D560" s="7" t="s">
        <v>7</v>
      </c>
      <c r="E560" s="23">
        <f t="shared" si="1102"/>
        <v>0</v>
      </c>
      <c r="F560" s="23">
        <f t="shared" ref="F560" si="1116">F572+F584+F596</f>
        <v>0</v>
      </c>
      <c r="G560" s="23">
        <f t="shared" si="1102"/>
        <v>0</v>
      </c>
      <c r="H560" s="23">
        <f t="shared" si="1102"/>
        <v>0</v>
      </c>
      <c r="I560" s="23">
        <f t="shared" si="1102"/>
        <v>0</v>
      </c>
      <c r="J560" s="23">
        <f t="shared" si="1047"/>
        <v>0</v>
      </c>
      <c r="K560" s="23">
        <f t="shared" si="1048"/>
        <v>0</v>
      </c>
      <c r="L560" s="24" t="e">
        <f t="shared" si="1049"/>
        <v>#DIV/0!</v>
      </c>
      <c r="M560" s="23">
        <f t="shared" si="1104"/>
        <v>0</v>
      </c>
      <c r="N560" s="23">
        <f t="shared" ref="N560:O560" si="1117">N572+N584+N596</f>
        <v>0</v>
      </c>
      <c r="O560" s="23">
        <f t="shared" si="1117"/>
        <v>0</v>
      </c>
      <c r="P560" s="23">
        <f t="shared" ref="P560:Q560" si="1118">P572+P584+P596</f>
        <v>0</v>
      </c>
      <c r="Q560" s="23">
        <f t="shared" si="1118"/>
        <v>0</v>
      </c>
      <c r="R560" s="26" t="e">
        <f t="shared" si="1050"/>
        <v>#DIV/0!</v>
      </c>
      <c r="S560" s="23">
        <f t="shared" ref="S560" si="1119">S572+S584+S596</f>
        <v>0</v>
      </c>
      <c r="T560" s="64"/>
    </row>
    <row r="561" spans="1:21" ht="18.75" hidden="1" x14ac:dyDescent="0.25">
      <c r="A561" s="13" t="str">
        <f t="shared" si="1045"/>
        <v>b</v>
      </c>
      <c r="B561" s="13" t="str">
        <f t="shared" si="1046"/>
        <v>b</v>
      </c>
      <c r="C561" s="5" t="s">
        <v>2</v>
      </c>
      <c r="D561" s="7" t="s">
        <v>8</v>
      </c>
      <c r="E561" s="23">
        <f t="shared" si="1102"/>
        <v>0</v>
      </c>
      <c r="F561" s="23">
        <f t="shared" ref="F561" si="1120">F573+F585+F597</f>
        <v>0</v>
      </c>
      <c r="G561" s="23">
        <f t="shared" si="1102"/>
        <v>0</v>
      </c>
      <c r="H561" s="23">
        <f t="shared" si="1102"/>
        <v>0</v>
      </c>
      <c r="I561" s="23">
        <f t="shared" si="1102"/>
        <v>0</v>
      </c>
      <c r="J561" s="23">
        <f t="shared" si="1047"/>
        <v>0</v>
      </c>
      <c r="K561" s="23">
        <f t="shared" si="1048"/>
        <v>0</v>
      </c>
      <c r="L561" s="24" t="e">
        <f t="shared" si="1049"/>
        <v>#DIV/0!</v>
      </c>
      <c r="M561" s="23">
        <f t="shared" si="1104"/>
        <v>0</v>
      </c>
      <c r="N561" s="23">
        <f t="shared" ref="N561:O561" si="1121">N573+N585+N597</f>
        <v>0</v>
      </c>
      <c r="O561" s="23">
        <f t="shared" si="1121"/>
        <v>0</v>
      </c>
      <c r="P561" s="23">
        <f t="shared" ref="P561:Q561" si="1122">P573+P585+P597</f>
        <v>0</v>
      </c>
      <c r="Q561" s="23">
        <f t="shared" si="1122"/>
        <v>0</v>
      </c>
      <c r="R561" s="26" t="e">
        <f t="shared" si="1050"/>
        <v>#DIV/0!</v>
      </c>
      <c r="S561" s="23">
        <f t="shared" ref="S561" si="1123">S573+S585+S597</f>
        <v>0</v>
      </c>
      <c r="T561" s="64"/>
    </row>
    <row r="562" spans="1:21" ht="18.75" x14ac:dyDescent="0.25">
      <c r="A562" s="13" t="str">
        <f t="shared" si="1045"/>
        <v>a</v>
      </c>
      <c r="B562" s="13" t="str">
        <f t="shared" si="1046"/>
        <v>a</v>
      </c>
      <c r="C562" s="5" t="s">
        <v>2</v>
      </c>
      <c r="D562" s="7" t="s">
        <v>9</v>
      </c>
      <c r="E562" s="23">
        <f t="shared" si="1102"/>
        <v>0</v>
      </c>
      <c r="F562" s="23">
        <f t="shared" ref="F562" si="1124">F574+F586+F598</f>
        <v>0</v>
      </c>
      <c r="G562" s="23">
        <f t="shared" si="1102"/>
        <v>9494300</v>
      </c>
      <c r="H562" s="23">
        <f t="shared" si="1102"/>
        <v>5445628</v>
      </c>
      <c r="I562" s="23">
        <f t="shared" si="1102"/>
        <v>3133413</v>
      </c>
      <c r="J562" s="23">
        <f t="shared" si="1047"/>
        <v>8579041</v>
      </c>
      <c r="K562" s="49">
        <f t="shared" si="1048"/>
        <v>915259</v>
      </c>
      <c r="L562" s="50">
        <f t="shared" si="1049"/>
        <v>0.90359910683252054</v>
      </c>
      <c r="M562" s="23">
        <f t="shared" si="1104"/>
        <v>13070000</v>
      </c>
      <c r="N562" s="23">
        <f t="shared" ref="N562:O562" si="1125">N574+N586+N598</f>
        <v>13070000</v>
      </c>
      <c r="O562" s="23">
        <f t="shared" si="1125"/>
        <v>2937389</v>
      </c>
      <c r="P562" s="23">
        <f t="shared" ref="P562:Q562" si="1126">P574+P586+P598</f>
        <v>11516430</v>
      </c>
      <c r="Q562" s="49">
        <f t="shared" si="1126"/>
        <v>1553570</v>
      </c>
      <c r="R562" s="53">
        <f t="shared" si="1050"/>
        <v>0.88113465952563119</v>
      </c>
      <c r="S562" s="23">
        <f t="shared" ref="S562" si="1127">S574+S586+S598</f>
        <v>500000</v>
      </c>
      <c r="T562" s="64"/>
    </row>
    <row r="563" spans="1:21" ht="18.75" hidden="1" x14ac:dyDescent="0.25">
      <c r="A563" s="13" t="str">
        <f t="shared" si="1045"/>
        <v>b</v>
      </c>
      <c r="B563" s="13" t="str">
        <f t="shared" si="1046"/>
        <v>b</v>
      </c>
      <c r="C563" s="5" t="s">
        <v>2</v>
      </c>
      <c r="D563" s="7" t="s">
        <v>10</v>
      </c>
      <c r="E563" s="23">
        <f t="shared" si="1102"/>
        <v>0</v>
      </c>
      <c r="F563" s="23">
        <f t="shared" ref="F563" si="1128">F575+F587+F599</f>
        <v>0</v>
      </c>
      <c r="G563" s="23">
        <f t="shared" si="1102"/>
        <v>0</v>
      </c>
      <c r="H563" s="23">
        <f t="shared" si="1102"/>
        <v>0</v>
      </c>
      <c r="I563" s="23">
        <f t="shared" si="1102"/>
        <v>0</v>
      </c>
      <c r="J563" s="23">
        <f t="shared" si="1047"/>
        <v>0</v>
      </c>
      <c r="K563" s="23">
        <f t="shared" si="1048"/>
        <v>0</v>
      </c>
      <c r="L563" s="24" t="e">
        <f t="shared" si="1049"/>
        <v>#DIV/0!</v>
      </c>
      <c r="M563" s="23">
        <f t="shared" si="1104"/>
        <v>0</v>
      </c>
      <c r="N563" s="23">
        <f t="shared" ref="N563:O563" si="1129">N575+N587+N599</f>
        <v>0</v>
      </c>
      <c r="O563" s="23">
        <f t="shared" si="1129"/>
        <v>0</v>
      </c>
      <c r="P563" s="23">
        <f t="shared" ref="P563:Q563" si="1130">P575+P587+P599</f>
        <v>0</v>
      </c>
      <c r="Q563" s="23">
        <f t="shared" si="1130"/>
        <v>0</v>
      </c>
      <c r="R563" s="26" t="e">
        <f t="shared" si="1050"/>
        <v>#DIV/0!</v>
      </c>
      <c r="S563" s="23">
        <f t="shared" ref="S563" si="1131">S575+S587+S599</f>
        <v>0</v>
      </c>
      <c r="T563" s="64"/>
    </row>
    <row r="564" spans="1:21" ht="18.75" hidden="1" x14ac:dyDescent="0.25">
      <c r="A564" s="13" t="str">
        <f t="shared" si="1045"/>
        <v>b</v>
      </c>
      <c r="B564" s="13" t="str">
        <f t="shared" si="1046"/>
        <v>b</v>
      </c>
      <c r="C564" s="3" t="s">
        <v>2</v>
      </c>
      <c r="D564" s="4" t="s">
        <v>11</v>
      </c>
      <c r="E564" s="22">
        <f t="shared" si="1102"/>
        <v>0</v>
      </c>
      <c r="F564" s="22">
        <f t="shared" ref="F564" si="1132">F576+F588+F600</f>
        <v>0</v>
      </c>
      <c r="G564" s="22">
        <f t="shared" si="1102"/>
        <v>0</v>
      </c>
      <c r="H564" s="22">
        <f t="shared" si="1102"/>
        <v>0</v>
      </c>
      <c r="I564" s="22">
        <f t="shared" si="1102"/>
        <v>0</v>
      </c>
      <c r="J564" s="23">
        <f t="shared" si="1047"/>
        <v>0</v>
      </c>
      <c r="K564" s="23">
        <f t="shared" si="1048"/>
        <v>0</v>
      </c>
      <c r="L564" s="24" t="e">
        <f t="shared" si="1049"/>
        <v>#DIV/0!</v>
      </c>
      <c r="M564" s="22">
        <f t="shared" si="1104"/>
        <v>0</v>
      </c>
      <c r="N564" s="22">
        <f t="shared" ref="N564:O564" si="1133">N576+N588+N600</f>
        <v>0</v>
      </c>
      <c r="O564" s="22">
        <f t="shared" si="1133"/>
        <v>0</v>
      </c>
      <c r="P564" s="22">
        <f t="shared" ref="P564:Q564" si="1134">P576+P588+P600</f>
        <v>0</v>
      </c>
      <c r="Q564" s="22">
        <f t="shared" si="1134"/>
        <v>0</v>
      </c>
      <c r="R564" s="25" t="e">
        <f t="shared" si="1050"/>
        <v>#DIV/0!</v>
      </c>
      <c r="S564" s="22">
        <f t="shared" ref="S564" si="1135">S576+S588+S600</f>
        <v>0</v>
      </c>
      <c r="T564" s="63"/>
    </row>
    <row r="565" spans="1:21" ht="18.75" hidden="1" x14ac:dyDescent="0.25">
      <c r="A565" s="13" t="str">
        <f t="shared" si="1045"/>
        <v>b</v>
      </c>
      <c r="B565" s="13" t="str">
        <f t="shared" si="1046"/>
        <v>b</v>
      </c>
      <c r="C565" s="3" t="s">
        <v>2</v>
      </c>
      <c r="D565" s="4" t="s">
        <v>12</v>
      </c>
      <c r="E565" s="22">
        <f t="shared" si="1102"/>
        <v>0</v>
      </c>
      <c r="F565" s="22">
        <f t="shared" ref="F565" si="1136">F577+F589+F601</f>
        <v>0</v>
      </c>
      <c r="G565" s="22">
        <f t="shared" si="1102"/>
        <v>0</v>
      </c>
      <c r="H565" s="22">
        <f t="shared" si="1102"/>
        <v>0</v>
      </c>
      <c r="I565" s="22">
        <f t="shared" si="1102"/>
        <v>0</v>
      </c>
      <c r="J565" s="23">
        <f t="shared" si="1047"/>
        <v>0</v>
      </c>
      <c r="K565" s="23">
        <f t="shared" si="1048"/>
        <v>0</v>
      </c>
      <c r="L565" s="24" t="e">
        <f t="shared" si="1049"/>
        <v>#DIV/0!</v>
      </c>
      <c r="M565" s="22">
        <f t="shared" si="1104"/>
        <v>0</v>
      </c>
      <c r="N565" s="22">
        <f t="shared" ref="N565:O565" si="1137">N577+N589+N601</f>
        <v>0</v>
      </c>
      <c r="O565" s="22">
        <f t="shared" si="1137"/>
        <v>0</v>
      </c>
      <c r="P565" s="22">
        <f t="shared" ref="P565:Q565" si="1138">P577+P589+P601</f>
        <v>0</v>
      </c>
      <c r="Q565" s="22">
        <f t="shared" si="1138"/>
        <v>0</v>
      </c>
      <c r="R565" s="25" t="e">
        <f t="shared" si="1050"/>
        <v>#DIV/0!</v>
      </c>
      <c r="S565" s="22">
        <f t="shared" ref="S565" si="1139">S577+S589+S601</f>
        <v>0</v>
      </c>
      <c r="T565" s="63"/>
    </row>
    <row r="566" spans="1:21" ht="18.75" hidden="1" x14ac:dyDescent="0.25">
      <c r="A566" s="13" t="str">
        <f t="shared" si="1045"/>
        <v>b</v>
      </c>
      <c r="B566" s="13" t="str">
        <f t="shared" si="1046"/>
        <v>b</v>
      </c>
      <c r="C566" s="3" t="s">
        <v>2</v>
      </c>
      <c r="D566" s="4" t="s">
        <v>13</v>
      </c>
      <c r="E566" s="22">
        <f t="shared" si="1102"/>
        <v>0</v>
      </c>
      <c r="F566" s="22">
        <f t="shared" ref="F566" si="1140">F578+F590+F602</f>
        <v>0</v>
      </c>
      <c r="G566" s="22">
        <f t="shared" si="1102"/>
        <v>0</v>
      </c>
      <c r="H566" s="22">
        <f t="shared" si="1102"/>
        <v>0</v>
      </c>
      <c r="I566" s="22">
        <f t="shared" si="1102"/>
        <v>0</v>
      </c>
      <c r="J566" s="23">
        <f t="shared" si="1047"/>
        <v>0</v>
      </c>
      <c r="K566" s="23">
        <f t="shared" si="1048"/>
        <v>0</v>
      </c>
      <c r="L566" s="24" t="e">
        <f t="shared" si="1049"/>
        <v>#DIV/0!</v>
      </c>
      <c r="M566" s="22">
        <f t="shared" si="1104"/>
        <v>0</v>
      </c>
      <c r="N566" s="22">
        <f t="shared" ref="N566:O566" si="1141">N578+N590+N602</f>
        <v>0</v>
      </c>
      <c r="O566" s="22">
        <f t="shared" si="1141"/>
        <v>0</v>
      </c>
      <c r="P566" s="22">
        <f t="shared" ref="P566:Q566" si="1142">P578+P590+P602</f>
        <v>0</v>
      </c>
      <c r="Q566" s="22">
        <f t="shared" si="1142"/>
        <v>0</v>
      </c>
      <c r="R566" s="25" t="e">
        <f t="shared" si="1050"/>
        <v>#DIV/0!</v>
      </c>
      <c r="S566" s="22">
        <f t="shared" ref="S566" si="1143">S578+S590+S602</f>
        <v>0</v>
      </c>
      <c r="T566" s="63"/>
    </row>
    <row r="567" spans="1:21" ht="37.5" customHeight="1" x14ac:dyDescent="0.25">
      <c r="A567" s="13" t="str">
        <f t="shared" si="1045"/>
        <v>a</v>
      </c>
      <c r="B567" s="13" t="str">
        <f t="shared" si="1046"/>
        <v>a</v>
      </c>
      <c r="C567" s="16" t="s">
        <v>150</v>
      </c>
      <c r="D567" s="17" t="s">
        <v>52</v>
      </c>
      <c r="E567" s="23">
        <f t="shared" ref="E567:G567" si="1144">E568+E576+E577+E578</f>
        <v>0</v>
      </c>
      <c r="F567" s="23"/>
      <c r="G567" s="23">
        <f t="shared" si="1144"/>
        <v>9189500</v>
      </c>
      <c r="H567" s="23">
        <f t="shared" ref="H567:I567" si="1145">H568+H576+H577+H578</f>
        <v>5359043</v>
      </c>
      <c r="I567" s="23">
        <f t="shared" si="1145"/>
        <v>3000000</v>
      </c>
      <c r="J567" s="23">
        <f t="shared" si="1047"/>
        <v>8359043</v>
      </c>
      <c r="K567" s="49">
        <f t="shared" si="1048"/>
        <v>830457</v>
      </c>
      <c r="L567" s="50">
        <f t="shared" si="1049"/>
        <v>0.90962979487458517</v>
      </c>
      <c r="M567" s="27">
        <f t="shared" ref="M567:N567" si="1146">M568+M576+M577+M578</f>
        <v>12660000</v>
      </c>
      <c r="N567" s="27">
        <f t="shared" si="1146"/>
        <v>12660200</v>
      </c>
      <c r="O567" s="23">
        <f t="shared" ref="O567" si="1147">O568+O576+O577+O578</f>
        <v>2847389</v>
      </c>
      <c r="P567" s="23">
        <f t="shared" ref="P567" si="1148">P568+P576+P577+P578</f>
        <v>11206432</v>
      </c>
      <c r="Q567" s="49">
        <f t="shared" ref="Q567" si="1149">Q568+Q576+Q577+Q578</f>
        <v>1453768</v>
      </c>
      <c r="R567" s="53">
        <f t="shared" si="1050"/>
        <v>0.8851702184799608</v>
      </c>
      <c r="S567" s="27">
        <f t="shared" ref="S567" si="1150">S568+S576+S577+S578</f>
        <v>500000</v>
      </c>
      <c r="T567" s="70"/>
      <c r="U567" s="12" t="s">
        <v>91</v>
      </c>
    </row>
    <row r="568" spans="1:21" ht="18.75" x14ac:dyDescent="0.25">
      <c r="A568" s="13" t="str">
        <f t="shared" si="1045"/>
        <v>a</v>
      </c>
      <c r="B568" s="13" t="str">
        <f t="shared" si="1046"/>
        <v>a</v>
      </c>
      <c r="C568" s="3" t="s">
        <v>2</v>
      </c>
      <c r="D568" s="4" t="s">
        <v>3</v>
      </c>
      <c r="E568" s="22">
        <f t="shared" ref="E568:I568" si="1151">E569+E570+E571+E572+E573+E574+E575</f>
        <v>0</v>
      </c>
      <c r="F568" s="22"/>
      <c r="G568" s="22">
        <f t="shared" si="1151"/>
        <v>9189500</v>
      </c>
      <c r="H568" s="22">
        <f t="shared" si="1151"/>
        <v>5359043</v>
      </c>
      <c r="I568" s="22">
        <f t="shared" si="1151"/>
        <v>3000000</v>
      </c>
      <c r="J568" s="23">
        <f t="shared" si="1047"/>
        <v>8359043</v>
      </c>
      <c r="K568" s="49">
        <f t="shared" si="1048"/>
        <v>830457</v>
      </c>
      <c r="L568" s="50">
        <f t="shared" si="1049"/>
        <v>0.90962979487458517</v>
      </c>
      <c r="M568" s="22">
        <f t="shared" ref="M568:N568" si="1152">M569+M570+M571+M572+M573+M574+M575</f>
        <v>12660000</v>
      </c>
      <c r="N568" s="22">
        <f t="shared" si="1152"/>
        <v>12660200</v>
      </c>
      <c r="O568" s="22">
        <f t="shared" ref="O568:Q568" si="1153">O569+O570+O571+O572+O573+O574+O575</f>
        <v>2847389</v>
      </c>
      <c r="P568" s="22">
        <f t="shared" si="1153"/>
        <v>11206432</v>
      </c>
      <c r="Q568" s="51">
        <f t="shared" si="1153"/>
        <v>1453768</v>
      </c>
      <c r="R568" s="52">
        <f t="shared" ref="R568:R631" si="1154">P568/N568</f>
        <v>0.8851702184799608</v>
      </c>
      <c r="S568" s="22">
        <f t="shared" ref="S568" si="1155">S569+S570+S571+S572+S573+S574+S575</f>
        <v>500000</v>
      </c>
      <c r="T568" s="63"/>
      <c r="U568" s="12" t="s">
        <v>91</v>
      </c>
    </row>
    <row r="569" spans="1:21" ht="18.75" hidden="1" x14ac:dyDescent="0.25">
      <c r="A569" s="13" t="str">
        <f t="shared" si="1045"/>
        <v>b</v>
      </c>
      <c r="B569" s="13" t="str">
        <f t="shared" si="1046"/>
        <v>b</v>
      </c>
      <c r="C569" s="5" t="s">
        <v>2</v>
      </c>
      <c r="D569" s="6" t="s">
        <v>4</v>
      </c>
      <c r="E569" s="23"/>
      <c r="F569" s="23"/>
      <c r="G569" s="23">
        <v>0</v>
      </c>
      <c r="H569" s="23"/>
      <c r="I569" s="23"/>
      <c r="J569" s="23">
        <f t="shared" si="1047"/>
        <v>0</v>
      </c>
      <c r="K569" s="23">
        <f t="shared" si="1048"/>
        <v>0</v>
      </c>
      <c r="L569" s="24" t="e">
        <f t="shared" si="1049"/>
        <v>#DIV/0!</v>
      </c>
      <c r="M569" s="28">
        <v>0</v>
      </c>
      <c r="N569" s="28">
        <v>0</v>
      </c>
      <c r="O569" s="23"/>
      <c r="P569" s="23">
        <f t="shared" ref="P569:P578" si="1156">J569+O569</f>
        <v>0</v>
      </c>
      <c r="Q569" s="23">
        <f t="shared" ref="Q569:Q578" si="1157">N569-P569</f>
        <v>0</v>
      </c>
      <c r="R569" s="26" t="e">
        <f t="shared" si="1154"/>
        <v>#DIV/0!</v>
      </c>
      <c r="S569" s="28">
        <v>0</v>
      </c>
      <c r="T569" s="68"/>
      <c r="U569" s="12" t="s">
        <v>91</v>
      </c>
    </row>
    <row r="570" spans="1:21" ht="18.75" hidden="1" x14ac:dyDescent="0.25">
      <c r="A570" s="13" t="str">
        <f t="shared" si="1045"/>
        <v>b</v>
      </c>
      <c r="B570" s="13" t="str">
        <f t="shared" si="1046"/>
        <v>a</v>
      </c>
      <c r="C570" s="5" t="s">
        <v>2</v>
      </c>
      <c r="D570" s="6" t="s">
        <v>5</v>
      </c>
      <c r="E570" s="23"/>
      <c r="F570" s="23"/>
      <c r="G570" s="23">
        <v>200</v>
      </c>
      <c r="H570" s="23"/>
      <c r="I570" s="23"/>
      <c r="J570" s="23">
        <f t="shared" si="1047"/>
        <v>0</v>
      </c>
      <c r="K570" s="49">
        <f t="shared" si="1048"/>
        <v>200</v>
      </c>
      <c r="L570" s="50">
        <f t="shared" si="1049"/>
        <v>0</v>
      </c>
      <c r="M570" s="28">
        <v>0</v>
      </c>
      <c r="N570" s="28">
        <v>200</v>
      </c>
      <c r="O570" s="23"/>
      <c r="P570" s="23">
        <f t="shared" si="1156"/>
        <v>0</v>
      </c>
      <c r="Q570" s="49">
        <f t="shared" si="1157"/>
        <v>200</v>
      </c>
      <c r="R570" s="53">
        <f t="shared" si="1154"/>
        <v>0</v>
      </c>
      <c r="S570" s="28">
        <v>0</v>
      </c>
      <c r="T570" s="68"/>
      <c r="U570" s="12" t="s">
        <v>91</v>
      </c>
    </row>
    <row r="571" spans="1:21" ht="18.75" hidden="1" x14ac:dyDescent="0.25">
      <c r="A571" s="13" t="str">
        <f t="shared" si="1045"/>
        <v>b</v>
      </c>
      <c r="B571" s="13" t="str">
        <f t="shared" si="1046"/>
        <v>b</v>
      </c>
      <c r="C571" s="5" t="s">
        <v>2</v>
      </c>
      <c r="D571" s="6" t="s">
        <v>6</v>
      </c>
      <c r="E571" s="23"/>
      <c r="F571" s="23"/>
      <c r="G571" s="23">
        <v>0</v>
      </c>
      <c r="H571" s="23"/>
      <c r="I571" s="23"/>
      <c r="J571" s="23">
        <f t="shared" si="1047"/>
        <v>0</v>
      </c>
      <c r="K571" s="23">
        <f t="shared" si="1048"/>
        <v>0</v>
      </c>
      <c r="L571" s="24" t="e">
        <f t="shared" si="1049"/>
        <v>#DIV/0!</v>
      </c>
      <c r="M571" s="28">
        <v>0</v>
      </c>
      <c r="N571" s="28">
        <v>0</v>
      </c>
      <c r="O571" s="23"/>
      <c r="P571" s="23">
        <f t="shared" si="1156"/>
        <v>0</v>
      </c>
      <c r="Q571" s="23">
        <f t="shared" si="1157"/>
        <v>0</v>
      </c>
      <c r="R571" s="26" t="e">
        <f t="shared" si="1154"/>
        <v>#DIV/0!</v>
      </c>
      <c r="S571" s="28">
        <v>0</v>
      </c>
      <c r="T571" s="68"/>
      <c r="U571" s="12" t="s">
        <v>91</v>
      </c>
    </row>
    <row r="572" spans="1:21" ht="18.75" hidden="1" x14ac:dyDescent="0.25">
      <c r="A572" s="13" t="str">
        <f t="shared" si="1045"/>
        <v>b</v>
      </c>
      <c r="B572" s="13" t="str">
        <f t="shared" si="1046"/>
        <v>b</v>
      </c>
      <c r="C572" s="5" t="s">
        <v>2</v>
      </c>
      <c r="D572" s="7" t="s">
        <v>7</v>
      </c>
      <c r="E572" s="23"/>
      <c r="F572" s="23"/>
      <c r="G572" s="23">
        <v>0</v>
      </c>
      <c r="H572" s="23"/>
      <c r="I572" s="23"/>
      <c r="J572" s="23">
        <f t="shared" si="1047"/>
        <v>0</v>
      </c>
      <c r="K572" s="23">
        <f t="shared" si="1048"/>
        <v>0</v>
      </c>
      <c r="L572" s="24" t="e">
        <f t="shared" si="1049"/>
        <v>#DIV/0!</v>
      </c>
      <c r="M572" s="28">
        <v>0</v>
      </c>
      <c r="N572" s="28">
        <v>0</v>
      </c>
      <c r="O572" s="23"/>
      <c r="P572" s="23">
        <f t="shared" si="1156"/>
        <v>0</v>
      </c>
      <c r="Q572" s="23">
        <f t="shared" si="1157"/>
        <v>0</v>
      </c>
      <c r="R572" s="26" t="e">
        <f t="shared" si="1154"/>
        <v>#DIV/0!</v>
      </c>
      <c r="S572" s="28">
        <v>0</v>
      </c>
      <c r="T572" s="68"/>
      <c r="U572" s="12" t="s">
        <v>91</v>
      </c>
    </row>
    <row r="573" spans="1:21" ht="18.75" hidden="1" x14ac:dyDescent="0.25">
      <c r="A573" s="13" t="str">
        <f t="shared" si="1045"/>
        <v>b</v>
      </c>
      <c r="B573" s="13" t="str">
        <f t="shared" si="1046"/>
        <v>b</v>
      </c>
      <c r="C573" s="5" t="s">
        <v>2</v>
      </c>
      <c r="D573" s="7" t="s">
        <v>8</v>
      </c>
      <c r="E573" s="23"/>
      <c r="F573" s="23"/>
      <c r="G573" s="23">
        <v>0</v>
      </c>
      <c r="H573" s="23"/>
      <c r="I573" s="23"/>
      <c r="J573" s="23">
        <f t="shared" si="1047"/>
        <v>0</v>
      </c>
      <c r="K573" s="23">
        <f t="shared" si="1048"/>
        <v>0</v>
      </c>
      <c r="L573" s="24" t="e">
        <f t="shared" si="1049"/>
        <v>#DIV/0!</v>
      </c>
      <c r="M573" s="28">
        <v>0</v>
      </c>
      <c r="N573" s="28">
        <v>0</v>
      </c>
      <c r="O573" s="23"/>
      <c r="P573" s="23">
        <f t="shared" si="1156"/>
        <v>0</v>
      </c>
      <c r="Q573" s="23">
        <f t="shared" si="1157"/>
        <v>0</v>
      </c>
      <c r="R573" s="26" t="e">
        <f t="shared" si="1154"/>
        <v>#DIV/0!</v>
      </c>
      <c r="S573" s="28">
        <v>0</v>
      </c>
      <c r="T573" s="68"/>
      <c r="U573" s="12" t="s">
        <v>91</v>
      </c>
    </row>
    <row r="574" spans="1:21" ht="18.75" x14ac:dyDescent="0.25">
      <c r="A574" s="13" t="str">
        <f t="shared" si="1045"/>
        <v>a</v>
      </c>
      <c r="B574" s="13" t="str">
        <f t="shared" si="1046"/>
        <v>a</v>
      </c>
      <c r="C574" s="5" t="s">
        <v>2</v>
      </c>
      <c r="D574" s="7" t="s">
        <v>9</v>
      </c>
      <c r="E574" s="23"/>
      <c r="F574" s="23"/>
      <c r="G574" s="23">
        <v>9189300</v>
      </c>
      <c r="H574" s="23">
        <v>5359043</v>
      </c>
      <c r="I574" s="23">
        <v>3000000</v>
      </c>
      <c r="J574" s="23">
        <f t="shared" si="1047"/>
        <v>8359043</v>
      </c>
      <c r="K574" s="49">
        <f t="shared" si="1048"/>
        <v>830257</v>
      </c>
      <c r="L574" s="50">
        <f t="shared" si="1049"/>
        <v>0.9096495924607968</v>
      </c>
      <c r="M574" s="28">
        <v>12660000</v>
      </c>
      <c r="N574" s="28">
        <v>12660000</v>
      </c>
      <c r="O574" s="23">
        <v>2847389</v>
      </c>
      <c r="P574" s="23">
        <f t="shared" si="1156"/>
        <v>11206432</v>
      </c>
      <c r="Q574" s="49">
        <f t="shared" si="1157"/>
        <v>1453568</v>
      </c>
      <c r="R574" s="53">
        <f t="shared" si="1154"/>
        <v>0.88518420221169036</v>
      </c>
      <c r="S574" s="28">
        <v>500000</v>
      </c>
      <c r="T574" s="68"/>
      <c r="U574" s="12" t="s">
        <v>91</v>
      </c>
    </row>
    <row r="575" spans="1:21" ht="18.75" hidden="1" x14ac:dyDescent="0.25">
      <c r="A575" s="13" t="str">
        <f t="shared" si="1045"/>
        <v>b</v>
      </c>
      <c r="B575" s="13" t="str">
        <f t="shared" si="1046"/>
        <v>b</v>
      </c>
      <c r="C575" s="5" t="s">
        <v>2</v>
      </c>
      <c r="D575" s="7" t="s">
        <v>10</v>
      </c>
      <c r="E575" s="23"/>
      <c r="F575" s="23"/>
      <c r="G575" s="23">
        <v>0</v>
      </c>
      <c r="H575" s="23"/>
      <c r="I575" s="23"/>
      <c r="J575" s="23">
        <f t="shared" si="1047"/>
        <v>0</v>
      </c>
      <c r="K575" s="23">
        <f t="shared" si="1048"/>
        <v>0</v>
      </c>
      <c r="L575" s="24" t="e">
        <f t="shared" si="1049"/>
        <v>#DIV/0!</v>
      </c>
      <c r="M575" s="28">
        <v>0</v>
      </c>
      <c r="N575" s="28">
        <v>0</v>
      </c>
      <c r="O575" s="23"/>
      <c r="P575" s="23">
        <f t="shared" si="1156"/>
        <v>0</v>
      </c>
      <c r="Q575" s="23">
        <f t="shared" si="1157"/>
        <v>0</v>
      </c>
      <c r="R575" s="26" t="e">
        <f t="shared" si="1154"/>
        <v>#DIV/0!</v>
      </c>
      <c r="S575" s="28">
        <v>0</v>
      </c>
      <c r="T575" s="68"/>
      <c r="U575" s="12" t="s">
        <v>91</v>
      </c>
    </row>
    <row r="576" spans="1:21" ht="18.75" hidden="1" x14ac:dyDescent="0.25">
      <c r="A576" s="13" t="str">
        <f t="shared" si="1045"/>
        <v>b</v>
      </c>
      <c r="B576" s="13" t="str">
        <f t="shared" si="1046"/>
        <v>b</v>
      </c>
      <c r="C576" s="5" t="s">
        <v>2</v>
      </c>
      <c r="D576" s="4" t="s">
        <v>11</v>
      </c>
      <c r="E576" s="22"/>
      <c r="F576" s="22"/>
      <c r="G576" s="22">
        <v>0</v>
      </c>
      <c r="H576" s="22"/>
      <c r="I576" s="22"/>
      <c r="J576" s="23">
        <f t="shared" si="1047"/>
        <v>0</v>
      </c>
      <c r="K576" s="23">
        <f t="shared" si="1048"/>
        <v>0</v>
      </c>
      <c r="L576" s="24" t="e">
        <f t="shared" si="1049"/>
        <v>#DIV/0!</v>
      </c>
      <c r="M576" s="22">
        <v>0</v>
      </c>
      <c r="N576" s="22">
        <v>0</v>
      </c>
      <c r="O576" s="22"/>
      <c r="P576" s="22">
        <f t="shared" si="1156"/>
        <v>0</v>
      </c>
      <c r="Q576" s="22">
        <f t="shared" si="1157"/>
        <v>0</v>
      </c>
      <c r="R576" s="25" t="e">
        <f t="shared" si="1154"/>
        <v>#DIV/0!</v>
      </c>
      <c r="S576" s="22">
        <v>0</v>
      </c>
      <c r="T576" s="63"/>
      <c r="U576" s="12" t="s">
        <v>91</v>
      </c>
    </row>
    <row r="577" spans="1:21" ht="18.75" hidden="1" x14ac:dyDescent="0.25">
      <c r="A577" s="13" t="str">
        <f t="shared" si="1045"/>
        <v>b</v>
      </c>
      <c r="B577" s="13" t="str">
        <f t="shared" si="1046"/>
        <v>b</v>
      </c>
      <c r="C577" s="5" t="s">
        <v>2</v>
      </c>
      <c r="D577" s="4" t="s">
        <v>12</v>
      </c>
      <c r="E577" s="22"/>
      <c r="F577" s="22"/>
      <c r="G577" s="22">
        <v>0</v>
      </c>
      <c r="H577" s="22"/>
      <c r="I577" s="22"/>
      <c r="J577" s="23">
        <f t="shared" si="1047"/>
        <v>0</v>
      </c>
      <c r="K577" s="23">
        <f t="shared" si="1048"/>
        <v>0</v>
      </c>
      <c r="L577" s="24" t="e">
        <f t="shared" si="1049"/>
        <v>#DIV/0!</v>
      </c>
      <c r="M577" s="22">
        <v>0</v>
      </c>
      <c r="N577" s="22">
        <v>0</v>
      </c>
      <c r="O577" s="22"/>
      <c r="P577" s="22">
        <f t="shared" si="1156"/>
        <v>0</v>
      </c>
      <c r="Q577" s="22">
        <f t="shared" si="1157"/>
        <v>0</v>
      </c>
      <c r="R577" s="25" t="e">
        <f t="shared" si="1154"/>
        <v>#DIV/0!</v>
      </c>
      <c r="S577" s="22">
        <v>0</v>
      </c>
      <c r="T577" s="63"/>
      <c r="U577" s="12" t="s">
        <v>91</v>
      </c>
    </row>
    <row r="578" spans="1:21" ht="18.75" hidden="1" x14ac:dyDescent="0.25">
      <c r="A578" s="13" t="str">
        <f t="shared" si="1045"/>
        <v>b</v>
      </c>
      <c r="B578" s="13" t="str">
        <f t="shared" si="1046"/>
        <v>b</v>
      </c>
      <c r="C578" s="5" t="s">
        <v>2</v>
      </c>
      <c r="D578" s="4" t="s">
        <v>13</v>
      </c>
      <c r="E578" s="22"/>
      <c r="F578" s="22"/>
      <c r="G578" s="22">
        <v>0</v>
      </c>
      <c r="H578" s="22"/>
      <c r="I578" s="22"/>
      <c r="J578" s="23">
        <f t="shared" si="1047"/>
        <v>0</v>
      </c>
      <c r="K578" s="23">
        <f t="shared" si="1048"/>
        <v>0</v>
      </c>
      <c r="L578" s="24" t="e">
        <f t="shared" si="1049"/>
        <v>#DIV/0!</v>
      </c>
      <c r="M578" s="22">
        <v>0</v>
      </c>
      <c r="N578" s="22">
        <v>0</v>
      </c>
      <c r="O578" s="22"/>
      <c r="P578" s="22">
        <f t="shared" si="1156"/>
        <v>0</v>
      </c>
      <c r="Q578" s="22">
        <f t="shared" si="1157"/>
        <v>0</v>
      </c>
      <c r="R578" s="25" t="e">
        <f t="shared" si="1154"/>
        <v>#DIV/0!</v>
      </c>
      <c r="S578" s="22">
        <v>0</v>
      </c>
      <c r="T578" s="63"/>
      <c r="U578" s="12" t="s">
        <v>91</v>
      </c>
    </row>
    <row r="579" spans="1:21" ht="72" hidden="1" x14ac:dyDescent="0.25">
      <c r="A579" s="13" t="str">
        <f t="shared" si="1045"/>
        <v>b</v>
      </c>
      <c r="B579" s="13" t="str">
        <f t="shared" si="1046"/>
        <v>a</v>
      </c>
      <c r="C579" s="16" t="s">
        <v>151</v>
      </c>
      <c r="D579" s="17" t="s">
        <v>53</v>
      </c>
      <c r="E579" s="34">
        <f t="shared" ref="E579:G579" si="1158">E580+E588+E589+E590</f>
        <v>0</v>
      </c>
      <c r="F579" s="34">
        <f t="shared" ref="F579" si="1159">F580+F588+F589+F590</f>
        <v>2689</v>
      </c>
      <c r="G579" s="34">
        <f t="shared" si="1158"/>
        <v>949800</v>
      </c>
      <c r="H579" s="34">
        <f t="shared" ref="H579:I579" si="1160">H580+H588+H589+H590</f>
        <v>393406</v>
      </c>
      <c r="I579" s="34">
        <f t="shared" si="1160"/>
        <v>460000</v>
      </c>
      <c r="J579" s="34">
        <f t="shared" si="1047"/>
        <v>853406</v>
      </c>
      <c r="K579" s="40">
        <f t="shared" si="1048"/>
        <v>96394</v>
      </c>
      <c r="L579" s="41">
        <f t="shared" si="1049"/>
        <v>0.89851126552958516</v>
      </c>
      <c r="M579" s="37">
        <f t="shared" ref="M579:N579" si="1161">M580+M588+M589+M590</f>
        <v>1350000</v>
      </c>
      <c r="N579" s="37">
        <f t="shared" si="1161"/>
        <v>1349800</v>
      </c>
      <c r="O579" s="34">
        <f t="shared" ref="O579" si="1162">O580+O588+O589+O590</f>
        <v>445919</v>
      </c>
      <c r="P579" s="34">
        <f t="shared" ref="P579" si="1163">P580+P588+P589+P590</f>
        <v>1299325</v>
      </c>
      <c r="Q579" s="40">
        <f t="shared" ref="Q579" si="1164">Q580+Q588+Q589+Q590</f>
        <v>50475</v>
      </c>
      <c r="R579" s="42">
        <f t="shared" si="1154"/>
        <v>0.96260557119573276</v>
      </c>
      <c r="S579" s="37">
        <f t="shared" ref="S579" si="1165">S580+S588+S589+S590</f>
        <v>0</v>
      </c>
      <c r="T579" s="65"/>
      <c r="U579" s="12" t="s">
        <v>90</v>
      </c>
    </row>
    <row r="580" spans="1:21" ht="18.75" hidden="1" x14ac:dyDescent="0.25">
      <c r="A580" s="13" t="str">
        <f t="shared" ref="A580:A643" si="1166">IF((S580)&gt;0,"a","b")</f>
        <v>b</v>
      </c>
      <c r="B580" s="13" t="str">
        <f t="shared" ref="B580:B643" si="1167">IF((G580+H580+E580+J580+M580+N580+O580+P580)&gt;0,"a","b")</f>
        <v>a</v>
      </c>
      <c r="C580" s="3" t="s">
        <v>2</v>
      </c>
      <c r="D580" s="4" t="s">
        <v>3</v>
      </c>
      <c r="E580" s="38">
        <f t="shared" ref="E580:I580" si="1168">E581+E582+E583+E584+E585+E586+E587</f>
        <v>0</v>
      </c>
      <c r="F580" s="38">
        <f t="shared" ref="F580" si="1169">F581+F582+F583+F584+F585+F586+F587</f>
        <v>2689</v>
      </c>
      <c r="G580" s="38">
        <f t="shared" si="1168"/>
        <v>949800</v>
      </c>
      <c r="H580" s="38">
        <f t="shared" si="1168"/>
        <v>393406</v>
      </c>
      <c r="I580" s="38">
        <f t="shared" si="1168"/>
        <v>460000</v>
      </c>
      <c r="J580" s="34">
        <f t="shared" ref="J580:J643" si="1170">H580+I580</f>
        <v>853406</v>
      </c>
      <c r="K580" s="40">
        <f t="shared" ref="K580:K643" si="1171">G580-J580</f>
        <v>96394</v>
      </c>
      <c r="L580" s="41">
        <f t="shared" ref="L580:L643" si="1172">J580/G580</f>
        <v>0.89851126552958516</v>
      </c>
      <c r="M580" s="38">
        <f t="shared" ref="M580:N580" si="1173">M581+M582+M583+M584+M585+M586+M587</f>
        <v>1350000</v>
      </c>
      <c r="N580" s="38">
        <f t="shared" si="1173"/>
        <v>1349800</v>
      </c>
      <c r="O580" s="38">
        <f t="shared" ref="O580:Q580" si="1174">O581+O582+O583+O584+O585+O586+O587</f>
        <v>445919</v>
      </c>
      <c r="P580" s="38">
        <f t="shared" si="1174"/>
        <v>1299325</v>
      </c>
      <c r="Q580" s="43">
        <f t="shared" si="1174"/>
        <v>50475</v>
      </c>
      <c r="R580" s="44">
        <f t="shared" si="1154"/>
        <v>0.96260557119573276</v>
      </c>
      <c r="S580" s="38">
        <f t="shared" ref="S580" si="1175">S581+S582+S583+S584+S585+S586+S587</f>
        <v>0</v>
      </c>
      <c r="T580" s="66"/>
      <c r="U580" s="12" t="s">
        <v>90</v>
      </c>
    </row>
    <row r="581" spans="1:21" ht="18.75" hidden="1" x14ac:dyDescent="0.25">
      <c r="A581" s="13" t="str">
        <f t="shared" si="1166"/>
        <v>b</v>
      </c>
      <c r="B581" s="13" t="str">
        <f t="shared" si="1167"/>
        <v>b</v>
      </c>
      <c r="C581" s="5" t="s">
        <v>2</v>
      </c>
      <c r="D581" s="6" t="s">
        <v>4</v>
      </c>
      <c r="E581" s="23"/>
      <c r="F581" s="23"/>
      <c r="G581" s="23">
        <v>0</v>
      </c>
      <c r="H581" s="23"/>
      <c r="I581" s="23"/>
      <c r="J581" s="23">
        <f t="shared" si="1170"/>
        <v>0</v>
      </c>
      <c r="K581" s="23">
        <f t="shared" si="1171"/>
        <v>0</v>
      </c>
      <c r="L581" s="24" t="e">
        <f t="shared" si="1172"/>
        <v>#DIV/0!</v>
      </c>
      <c r="M581" s="28">
        <v>0</v>
      </c>
      <c r="N581" s="28">
        <v>0</v>
      </c>
      <c r="O581" s="23"/>
      <c r="P581" s="23">
        <f t="shared" ref="P581:P590" si="1176">J581+O581</f>
        <v>0</v>
      </c>
      <c r="Q581" s="23">
        <f t="shared" ref="Q581:Q590" si="1177">N581-P581</f>
        <v>0</v>
      </c>
      <c r="R581" s="26" t="e">
        <f t="shared" si="1154"/>
        <v>#DIV/0!</v>
      </c>
      <c r="S581" s="28">
        <v>0</v>
      </c>
      <c r="T581" s="68"/>
      <c r="U581" s="12" t="s">
        <v>90</v>
      </c>
    </row>
    <row r="582" spans="1:21" ht="18.75" hidden="1" x14ac:dyDescent="0.25">
      <c r="A582" s="13" t="str">
        <f t="shared" si="1166"/>
        <v>b</v>
      </c>
      <c r="B582" s="13" t="str">
        <f t="shared" si="1167"/>
        <v>a</v>
      </c>
      <c r="C582" s="5" t="s">
        <v>2</v>
      </c>
      <c r="D582" s="6" t="s">
        <v>5</v>
      </c>
      <c r="E582" s="34"/>
      <c r="F582" s="34">
        <v>2689</v>
      </c>
      <c r="G582" s="34">
        <v>949800</v>
      </c>
      <c r="H582" s="34">
        <v>393406</v>
      </c>
      <c r="I582" s="34">
        <v>460000</v>
      </c>
      <c r="J582" s="34">
        <f t="shared" si="1170"/>
        <v>853406</v>
      </c>
      <c r="K582" s="40">
        <f t="shared" si="1171"/>
        <v>96394</v>
      </c>
      <c r="L582" s="41">
        <f t="shared" si="1172"/>
        <v>0.89851126552958516</v>
      </c>
      <c r="M582" s="39">
        <v>1350000</v>
      </c>
      <c r="N582" s="39">
        <v>1349800</v>
      </c>
      <c r="O582" s="34">
        <v>445919</v>
      </c>
      <c r="P582" s="34">
        <f t="shared" si="1176"/>
        <v>1299325</v>
      </c>
      <c r="Q582" s="40">
        <f t="shared" si="1177"/>
        <v>50475</v>
      </c>
      <c r="R582" s="42">
        <f t="shared" si="1154"/>
        <v>0.96260557119573276</v>
      </c>
      <c r="S582" s="39">
        <v>0</v>
      </c>
      <c r="T582" s="67"/>
      <c r="U582" s="12" t="s">
        <v>90</v>
      </c>
    </row>
    <row r="583" spans="1:21" ht="18.75" hidden="1" x14ac:dyDescent="0.25">
      <c r="A583" s="13" t="str">
        <f t="shared" si="1166"/>
        <v>b</v>
      </c>
      <c r="B583" s="13" t="str">
        <f t="shared" si="1167"/>
        <v>b</v>
      </c>
      <c r="C583" s="5" t="s">
        <v>2</v>
      </c>
      <c r="D583" s="6" t="s">
        <v>6</v>
      </c>
      <c r="E583" s="23"/>
      <c r="F583" s="23"/>
      <c r="G583" s="23">
        <v>0</v>
      </c>
      <c r="H583" s="23"/>
      <c r="I583" s="23"/>
      <c r="J583" s="23">
        <f t="shared" si="1170"/>
        <v>0</v>
      </c>
      <c r="K583" s="23">
        <f t="shared" si="1171"/>
        <v>0</v>
      </c>
      <c r="L583" s="24" t="e">
        <f t="shared" si="1172"/>
        <v>#DIV/0!</v>
      </c>
      <c r="M583" s="28">
        <v>0</v>
      </c>
      <c r="N583" s="28">
        <v>0</v>
      </c>
      <c r="O583" s="23"/>
      <c r="P583" s="23">
        <f t="shared" si="1176"/>
        <v>0</v>
      </c>
      <c r="Q583" s="23">
        <f t="shared" si="1177"/>
        <v>0</v>
      </c>
      <c r="R583" s="26" t="e">
        <f t="shared" si="1154"/>
        <v>#DIV/0!</v>
      </c>
      <c r="S583" s="28">
        <v>0</v>
      </c>
      <c r="T583" s="68"/>
      <c r="U583" s="12" t="s">
        <v>90</v>
      </c>
    </row>
    <row r="584" spans="1:21" ht="18.75" hidden="1" x14ac:dyDescent="0.25">
      <c r="A584" s="13" t="str">
        <f t="shared" si="1166"/>
        <v>b</v>
      </c>
      <c r="B584" s="13" t="str">
        <f t="shared" si="1167"/>
        <v>b</v>
      </c>
      <c r="C584" s="5" t="s">
        <v>2</v>
      </c>
      <c r="D584" s="7" t="s">
        <v>7</v>
      </c>
      <c r="E584" s="23"/>
      <c r="F584" s="23"/>
      <c r="G584" s="23">
        <v>0</v>
      </c>
      <c r="H584" s="23"/>
      <c r="I584" s="23"/>
      <c r="J584" s="23">
        <f t="shared" si="1170"/>
        <v>0</v>
      </c>
      <c r="K584" s="23">
        <f t="shared" si="1171"/>
        <v>0</v>
      </c>
      <c r="L584" s="24" t="e">
        <f t="shared" si="1172"/>
        <v>#DIV/0!</v>
      </c>
      <c r="M584" s="28">
        <v>0</v>
      </c>
      <c r="N584" s="28">
        <v>0</v>
      </c>
      <c r="O584" s="23"/>
      <c r="P584" s="23">
        <f t="shared" si="1176"/>
        <v>0</v>
      </c>
      <c r="Q584" s="23">
        <f t="shared" si="1177"/>
        <v>0</v>
      </c>
      <c r="R584" s="26" t="e">
        <f t="shared" si="1154"/>
        <v>#DIV/0!</v>
      </c>
      <c r="S584" s="28">
        <v>0</v>
      </c>
      <c r="T584" s="68"/>
      <c r="U584" s="12" t="s">
        <v>90</v>
      </c>
    </row>
    <row r="585" spans="1:21" ht="18.75" hidden="1" x14ac:dyDescent="0.25">
      <c r="A585" s="13" t="str">
        <f t="shared" si="1166"/>
        <v>b</v>
      </c>
      <c r="B585" s="13" t="str">
        <f t="shared" si="1167"/>
        <v>b</v>
      </c>
      <c r="C585" s="5" t="s">
        <v>2</v>
      </c>
      <c r="D585" s="7" t="s">
        <v>8</v>
      </c>
      <c r="E585" s="23"/>
      <c r="F585" s="23"/>
      <c r="G585" s="23">
        <v>0</v>
      </c>
      <c r="H585" s="23"/>
      <c r="I585" s="23"/>
      <c r="J585" s="23">
        <f t="shared" si="1170"/>
        <v>0</v>
      </c>
      <c r="K585" s="23">
        <f t="shared" si="1171"/>
        <v>0</v>
      </c>
      <c r="L585" s="24" t="e">
        <f t="shared" si="1172"/>
        <v>#DIV/0!</v>
      </c>
      <c r="M585" s="28">
        <v>0</v>
      </c>
      <c r="N585" s="28">
        <v>0</v>
      </c>
      <c r="O585" s="23"/>
      <c r="P585" s="23">
        <f t="shared" si="1176"/>
        <v>0</v>
      </c>
      <c r="Q585" s="23">
        <f t="shared" si="1177"/>
        <v>0</v>
      </c>
      <c r="R585" s="26" t="e">
        <f t="shared" si="1154"/>
        <v>#DIV/0!</v>
      </c>
      <c r="S585" s="28">
        <v>0</v>
      </c>
      <c r="T585" s="68"/>
      <c r="U585" s="12" t="s">
        <v>90</v>
      </c>
    </row>
    <row r="586" spans="1:21" ht="18.75" hidden="1" x14ac:dyDescent="0.25">
      <c r="A586" s="13" t="str">
        <f t="shared" si="1166"/>
        <v>b</v>
      </c>
      <c r="B586" s="13" t="str">
        <f t="shared" si="1167"/>
        <v>b</v>
      </c>
      <c r="C586" s="5" t="s">
        <v>2</v>
      </c>
      <c r="D586" s="7" t="s">
        <v>9</v>
      </c>
      <c r="E586" s="23"/>
      <c r="F586" s="23"/>
      <c r="G586" s="23">
        <v>0</v>
      </c>
      <c r="H586" s="23"/>
      <c r="I586" s="23"/>
      <c r="J586" s="23">
        <f t="shared" si="1170"/>
        <v>0</v>
      </c>
      <c r="K586" s="23">
        <f t="shared" si="1171"/>
        <v>0</v>
      </c>
      <c r="L586" s="24" t="e">
        <f t="shared" si="1172"/>
        <v>#DIV/0!</v>
      </c>
      <c r="M586" s="28">
        <v>0</v>
      </c>
      <c r="N586" s="28">
        <v>0</v>
      </c>
      <c r="O586" s="23"/>
      <c r="P586" s="23">
        <f t="shared" si="1176"/>
        <v>0</v>
      </c>
      <c r="Q586" s="23">
        <f t="shared" si="1177"/>
        <v>0</v>
      </c>
      <c r="R586" s="26" t="e">
        <f t="shared" si="1154"/>
        <v>#DIV/0!</v>
      </c>
      <c r="S586" s="28">
        <v>0</v>
      </c>
      <c r="T586" s="68"/>
      <c r="U586" s="12" t="s">
        <v>90</v>
      </c>
    </row>
    <row r="587" spans="1:21" ht="18.75" hidden="1" x14ac:dyDescent="0.25">
      <c r="A587" s="13" t="str">
        <f t="shared" si="1166"/>
        <v>b</v>
      </c>
      <c r="B587" s="13" t="str">
        <f t="shared" si="1167"/>
        <v>b</v>
      </c>
      <c r="C587" s="5" t="s">
        <v>2</v>
      </c>
      <c r="D587" s="7" t="s">
        <v>10</v>
      </c>
      <c r="E587" s="23"/>
      <c r="F587" s="23"/>
      <c r="G587" s="23">
        <v>0</v>
      </c>
      <c r="H587" s="23"/>
      <c r="I587" s="23"/>
      <c r="J587" s="23">
        <f t="shared" si="1170"/>
        <v>0</v>
      </c>
      <c r="K587" s="23">
        <f t="shared" si="1171"/>
        <v>0</v>
      </c>
      <c r="L587" s="24" t="e">
        <f t="shared" si="1172"/>
        <v>#DIV/0!</v>
      </c>
      <c r="M587" s="28">
        <v>0</v>
      </c>
      <c r="N587" s="28">
        <v>0</v>
      </c>
      <c r="O587" s="23"/>
      <c r="P587" s="23">
        <f t="shared" si="1176"/>
        <v>0</v>
      </c>
      <c r="Q587" s="23">
        <f t="shared" si="1177"/>
        <v>0</v>
      </c>
      <c r="R587" s="26" t="e">
        <f t="shared" si="1154"/>
        <v>#DIV/0!</v>
      </c>
      <c r="S587" s="28">
        <v>0</v>
      </c>
      <c r="T587" s="68"/>
      <c r="U587" s="12" t="s">
        <v>90</v>
      </c>
    </row>
    <row r="588" spans="1:21" ht="18.75" hidden="1" x14ac:dyDescent="0.25">
      <c r="A588" s="13" t="str">
        <f t="shared" si="1166"/>
        <v>b</v>
      </c>
      <c r="B588" s="13" t="str">
        <f t="shared" si="1167"/>
        <v>b</v>
      </c>
      <c r="C588" s="5" t="s">
        <v>2</v>
      </c>
      <c r="D588" s="4" t="s">
        <v>11</v>
      </c>
      <c r="E588" s="22"/>
      <c r="F588" s="22"/>
      <c r="G588" s="22">
        <v>0</v>
      </c>
      <c r="H588" s="22"/>
      <c r="I588" s="22"/>
      <c r="J588" s="23">
        <f t="shared" si="1170"/>
        <v>0</v>
      </c>
      <c r="K588" s="23">
        <f t="shared" si="1171"/>
        <v>0</v>
      </c>
      <c r="L588" s="24" t="e">
        <f t="shared" si="1172"/>
        <v>#DIV/0!</v>
      </c>
      <c r="M588" s="22">
        <v>0</v>
      </c>
      <c r="N588" s="22">
        <v>0</v>
      </c>
      <c r="O588" s="22"/>
      <c r="P588" s="22">
        <f t="shared" si="1176"/>
        <v>0</v>
      </c>
      <c r="Q588" s="22">
        <f t="shared" si="1177"/>
        <v>0</v>
      </c>
      <c r="R588" s="25" t="e">
        <f t="shared" si="1154"/>
        <v>#DIV/0!</v>
      </c>
      <c r="S588" s="22">
        <v>0</v>
      </c>
      <c r="T588" s="63"/>
      <c r="U588" s="12" t="s">
        <v>90</v>
      </c>
    </row>
    <row r="589" spans="1:21" ht="18.75" hidden="1" x14ac:dyDescent="0.25">
      <c r="A589" s="13" t="str">
        <f t="shared" si="1166"/>
        <v>b</v>
      </c>
      <c r="B589" s="13" t="str">
        <f t="shared" si="1167"/>
        <v>b</v>
      </c>
      <c r="C589" s="5" t="s">
        <v>2</v>
      </c>
      <c r="D589" s="4" t="s">
        <v>12</v>
      </c>
      <c r="E589" s="22"/>
      <c r="F589" s="22"/>
      <c r="G589" s="22">
        <v>0</v>
      </c>
      <c r="H589" s="22"/>
      <c r="I589" s="22"/>
      <c r="J589" s="23">
        <f t="shared" si="1170"/>
        <v>0</v>
      </c>
      <c r="K589" s="23">
        <f t="shared" si="1171"/>
        <v>0</v>
      </c>
      <c r="L589" s="24" t="e">
        <f t="shared" si="1172"/>
        <v>#DIV/0!</v>
      </c>
      <c r="M589" s="22">
        <v>0</v>
      </c>
      <c r="N589" s="22">
        <v>0</v>
      </c>
      <c r="O589" s="22"/>
      <c r="P589" s="22">
        <f t="shared" si="1176"/>
        <v>0</v>
      </c>
      <c r="Q589" s="22">
        <f t="shared" si="1177"/>
        <v>0</v>
      </c>
      <c r="R589" s="25" t="e">
        <f t="shared" si="1154"/>
        <v>#DIV/0!</v>
      </c>
      <c r="S589" s="22">
        <v>0</v>
      </c>
      <c r="T589" s="63"/>
      <c r="U589" s="12" t="s">
        <v>90</v>
      </c>
    </row>
    <row r="590" spans="1:21" ht="18.75" hidden="1" x14ac:dyDescent="0.25">
      <c r="A590" s="13" t="str">
        <f t="shared" si="1166"/>
        <v>b</v>
      </c>
      <c r="B590" s="13" t="str">
        <f t="shared" si="1167"/>
        <v>b</v>
      </c>
      <c r="C590" s="5" t="s">
        <v>2</v>
      </c>
      <c r="D590" s="4" t="s">
        <v>13</v>
      </c>
      <c r="E590" s="22"/>
      <c r="F590" s="22"/>
      <c r="G590" s="22">
        <v>0</v>
      </c>
      <c r="H590" s="22"/>
      <c r="I590" s="22"/>
      <c r="J590" s="23">
        <f t="shared" si="1170"/>
        <v>0</v>
      </c>
      <c r="K590" s="23">
        <f t="shared" si="1171"/>
        <v>0</v>
      </c>
      <c r="L590" s="24" t="e">
        <f t="shared" si="1172"/>
        <v>#DIV/0!</v>
      </c>
      <c r="M590" s="22">
        <v>0</v>
      </c>
      <c r="N590" s="22">
        <v>0</v>
      </c>
      <c r="O590" s="22"/>
      <c r="P590" s="22">
        <f t="shared" si="1176"/>
        <v>0</v>
      </c>
      <c r="Q590" s="22">
        <f t="shared" si="1177"/>
        <v>0</v>
      </c>
      <c r="R590" s="25" t="e">
        <f t="shared" si="1154"/>
        <v>#DIV/0!</v>
      </c>
      <c r="S590" s="22">
        <v>0</v>
      </c>
      <c r="T590" s="63"/>
      <c r="U590" s="12" t="s">
        <v>90</v>
      </c>
    </row>
    <row r="591" spans="1:21" ht="78" hidden="1" customHeight="1" x14ac:dyDescent="0.25">
      <c r="A591" s="13" t="str">
        <f t="shared" si="1166"/>
        <v>b</v>
      </c>
      <c r="B591" s="13" t="str">
        <f t="shared" si="1167"/>
        <v>a</v>
      </c>
      <c r="C591" s="16" t="s">
        <v>152</v>
      </c>
      <c r="D591" s="17" t="s">
        <v>54</v>
      </c>
      <c r="E591" s="34">
        <f t="shared" ref="E591:G591" si="1178">E592+E600+E601+E602</f>
        <v>0</v>
      </c>
      <c r="F591" s="34"/>
      <c r="G591" s="34">
        <f t="shared" si="1178"/>
        <v>1225000</v>
      </c>
      <c r="H591" s="34">
        <f t="shared" ref="H591:I591" si="1179">H592+H600+H601+H602</f>
        <v>921715</v>
      </c>
      <c r="I591" s="34">
        <f t="shared" si="1179"/>
        <v>133413</v>
      </c>
      <c r="J591" s="34">
        <f t="shared" si="1170"/>
        <v>1055128</v>
      </c>
      <c r="K591" s="40">
        <f t="shared" si="1171"/>
        <v>169872</v>
      </c>
      <c r="L591" s="41">
        <f t="shared" si="1172"/>
        <v>0.86132897959183674</v>
      </c>
      <c r="M591" s="37">
        <f t="shared" ref="M591:N591" si="1180">M592+M600+M601+M602</f>
        <v>1660000</v>
      </c>
      <c r="N591" s="37">
        <f t="shared" si="1180"/>
        <v>1660000</v>
      </c>
      <c r="O591" s="34">
        <f t="shared" ref="O591" si="1181">O592+O600+O601+O602</f>
        <v>504870</v>
      </c>
      <c r="P591" s="34">
        <f t="shared" ref="P591" si="1182">P592+P600+P601+P602</f>
        <v>1559998</v>
      </c>
      <c r="Q591" s="40">
        <f t="shared" ref="Q591" si="1183">Q592+Q600+Q601+Q602</f>
        <v>100002</v>
      </c>
      <c r="R591" s="42">
        <f t="shared" si="1154"/>
        <v>0.93975783132530122</v>
      </c>
      <c r="S591" s="37">
        <f t="shared" ref="S591" si="1184">S592+S600+S601+S602</f>
        <v>0</v>
      </c>
      <c r="T591" s="65"/>
      <c r="U591" s="12" t="s">
        <v>90</v>
      </c>
    </row>
    <row r="592" spans="1:21" ht="18.75" hidden="1" x14ac:dyDescent="0.25">
      <c r="A592" s="13" t="str">
        <f t="shared" si="1166"/>
        <v>b</v>
      </c>
      <c r="B592" s="13" t="str">
        <f t="shared" si="1167"/>
        <v>a</v>
      </c>
      <c r="C592" s="3" t="s">
        <v>2</v>
      </c>
      <c r="D592" s="4" t="s">
        <v>3</v>
      </c>
      <c r="E592" s="38">
        <f t="shared" ref="E592:I592" si="1185">E593+E594+E595+E596+E597+E598+E599</f>
        <v>0</v>
      </c>
      <c r="F592" s="38"/>
      <c r="G592" s="38">
        <f t="shared" si="1185"/>
        <v>1225000</v>
      </c>
      <c r="H592" s="38">
        <f t="shared" si="1185"/>
        <v>921715</v>
      </c>
      <c r="I592" s="38">
        <f t="shared" si="1185"/>
        <v>133413</v>
      </c>
      <c r="J592" s="34">
        <f t="shared" si="1170"/>
        <v>1055128</v>
      </c>
      <c r="K592" s="40">
        <f t="shared" si="1171"/>
        <v>169872</v>
      </c>
      <c r="L592" s="41">
        <f t="shared" si="1172"/>
        <v>0.86132897959183674</v>
      </c>
      <c r="M592" s="38">
        <f t="shared" ref="M592:N592" si="1186">M593+M594+M595+M596+M597+M598+M599</f>
        <v>1660000</v>
      </c>
      <c r="N592" s="38">
        <f t="shared" si="1186"/>
        <v>1660000</v>
      </c>
      <c r="O592" s="38">
        <f t="shared" ref="O592:Q592" si="1187">O593+O594+O595+O596+O597+O598+O599</f>
        <v>504870</v>
      </c>
      <c r="P592" s="38">
        <f t="shared" si="1187"/>
        <v>1559998</v>
      </c>
      <c r="Q592" s="43">
        <f t="shared" si="1187"/>
        <v>100002</v>
      </c>
      <c r="R592" s="44">
        <f t="shared" si="1154"/>
        <v>0.93975783132530122</v>
      </c>
      <c r="S592" s="38">
        <f t="shared" ref="S592" si="1188">S593+S594+S595+S596+S597+S598+S599</f>
        <v>0</v>
      </c>
      <c r="T592" s="66"/>
      <c r="U592" s="12" t="s">
        <v>90</v>
      </c>
    </row>
    <row r="593" spans="1:21" ht="18.75" hidden="1" x14ac:dyDescent="0.25">
      <c r="A593" s="13" t="str">
        <f t="shared" si="1166"/>
        <v>b</v>
      </c>
      <c r="B593" s="13" t="str">
        <f t="shared" si="1167"/>
        <v>b</v>
      </c>
      <c r="C593" s="5" t="s">
        <v>2</v>
      </c>
      <c r="D593" s="6" t="s">
        <v>4</v>
      </c>
      <c r="E593" s="23"/>
      <c r="F593" s="23"/>
      <c r="G593" s="23">
        <v>0</v>
      </c>
      <c r="H593" s="23"/>
      <c r="I593" s="23"/>
      <c r="J593" s="23">
        <f t="shared" si="1170"/>
        <v>0</v>
      </c>
      <c r="K593" s="23">
        <f t="shared" si="1171"/>
        <v>0</v>
      </c>
      <c r="L593" s="24" t="e">
        <f t="shared" si="1172"/>
        <v>#DIV/0!</v>
      </c>
      <c r="M593" s="28">
        <v>0</v>
      </c>
      <c r="N593" s="28">
        <v>0</v>
      </c>
      <c r="O593" s="23"/>
      <c r="P593" s="23">
        <f t="shared" ref="P593:P602" si="1189">J593+O593</f>
        <v>0</v>
      </c>
      <c r="Q593" s="23">
        <f t="shared" ref="Q593:Q602" si="1190">N593-P593</f>
        <v>0</v>
      </c>
      <c r="R593" s="26" t="e">
        <f t="shared" si="1154"/>
        <v>#DIV/0!</v>
      </c>
      <c r="S593" s="28">
        <v>0</v>
      </c>
      <c r="T593" s="68"/>
      <c r="U593" s="12" t="s">
        <v>90</v>
      </c>
    </row>
    <row r="594" spans="1:21" ht="18.75" hidden="1" x14ac:dyDescent="0.25">
      <c r="A594" s="13" t="str">
        <f t="shared" si="1166"/>
        <v>b</v>
      </c>
      <c r="B594" s="13" t="str">
        <f t="shared" si="1167"/>
        <v>a</v>
      </c>
      <c r="C594" s="5" t="s">
        <v>2</v>
      </c>
      <c r="D594" s="6" t="s">
        <v>5</v>
      </c>
      <c r="E594" s="34"/>
      <c r="F594" s="34"/>
      <c r="G594" s="34">
        <v>920000</v>
      </c>
      <c r="H594" s="34">
        <v>835130</v>
      </c>
      <c r="I594" s="34"/>
      <c r="J594" s="34">
        <f t="shared" si="1170"/>
        <v>835130</v>
      </c>
      <c r="K594" s="40">
        <f t="shared" si="1171"/>
        <v>84870</v>
      </c>
      <c r="L594" s="41">
        <f t="shared" si="1172"/>
        <v>0.90774999999999995</v>
      </c>
      <c r="M594" s="39">
        <v>1250000</v>
      </c>
      <c r="N594" s="39">
        <v>1250000</v>
      </c>
      <c r="O594" s="34">
        <v>414870</v>
      </c>
      <c r="P594" s="34">
        <f t="shared" si="1189"/>
        <v>1250000</v>
      </c>
      <c r="Q594" s="40">
        <f t="shared" si="1190"/>
        <v>0</v>
      </c>
      <c r="R594" s="42">
        <f t="shared" si="1154"/>
        <v>1</v>
      </c>
      <c r="S594" s="39">
        <v>0</v>
      </c>
      <c r="T594" s="67"/>
      <c r="U594" s="12" t="s">
        <v>90</v>
      </c>
    </row>
    <row r="595" spans="1:21" ht="18.75" hidden="1" x14ac:dyDescent="0.25">
      <c r="A595" s="13" t="str">
        <f t="shared" si="1166"/>
        <v>b</v>
      </c>
      <c r="B595" s="13" t="str">
        <f t="shared" si="1167"/>
        <v>b</v>
      </c>
      <c r="C595" s="5" t="s">
        <v>2</v>
      </c>
      <c r="D595" s="6" t="s">
        <v>6</v>
      </c>
      <c r="E595" s="23"/>
      <c r="F595" s="23"/>
      <c r="G595" s="23">
        <v>0</v>
      </c>
      <c r="H595" s="23"/>
      <c r="I595" s="23"/>
      <c r="J595" s="23">
        <f t="shared" si="1170"/>
        <v>0</v>
      </c>
      <c r="K595" s="23">
        <f t="shared" si="1171"/>
        <v>0</v>
      </c>
      <c r="L595" s="24" t="e">
        <f t="shared" si="1172"/>
        <v>#DIV/0!</v>
      </c>
      <c r="M595" s="28">
        <v>0</v>
      </c>
      <c r="N595" s="28">
        <v>0</v>
      </c>
      <c r="O595" s="23"/>
      <c r="P595" s="23">
        <f t="shared" si="1189"/>
        <v>0</v>
      </c>
      <c r="Q595" s="23">
        <f t="shared" si="1190"/>
        <v>0</v>
      </c>
      <c r="R595" s="26" t="e">
        <f t="shared" si="1154"/>
        <v>#DIV/0!</v>
      </c>
      <c r="S595" s="28">
        <v>0</v>
      </c>
      <c r="T595" s="68"/>
      <c r="U595" s="12" t="s">
        <v>90</v>
      </c>
    </row>
    <row r="596" spans="1:21" ht="18.75" hidden="1" x14ac:dyDescent="0.25">
      <c r="A596" s="13" t="str">
        <f t="shared" si="1166"/>
        <v>b</v>
      </c>
      <c r="B596" s="13" t="str">
        <f t="shared" si="1167"/>
        <v>b</v>
      </c>
      <c r="C596" s="5" t="s">
        <v>2</v>
      </c>
      <c r="D596" s="7" t="s">
        <v>7</v>
      </c>
      <c r="E596" s="23"/>
      <c r="F596" s="23"/>
      <c r="G596" s="23">
        <v>0</v>
      </c>
      <c r="H596" s="23"/>
      <c r="I596" s="23"/>
      <c r="J596" s="23">
        <f t="shared" si="1170"/>
        <v>0</v>
      </c>
      <c r="K596" s="23">
        <f t="shared" si="1171"/>
        <v>0</v>
      </c>
      <c r="L596" s="24" t="e">
        <f t="shared" si="1172"/>
        <v>#DIV/0!</v>
      </c>
      <c r="M596" s="28">
        <v>0</v>
      </c>
      <c r="N596" s="28">
        <v>0</v>
      </c>
      <c r="O596" s="23"/>
      <c r="P596" s="23">
        <f t="shared" si="1189"/>
        <v>0</v>
      </c>
      <c r="Q596" s="23">
        <f t="shared" si="1190"/>
        <v>0</v>
      </c>
      <c r="R596" s="26" t="e">
        <f t="shared" si="1154"/>
        <v>#DIV/0!</v>
      </c>
      <c r="S596" s="28">
        <v>0</v>
      </c>
      <c r="T596" s="68"/>
      <c r="U596" s="12" t="s">
        <v>90</v>
      </c>
    </row>
    <row r="597" spans="1:21" ht="18.75" hidden="1" x14ac:dyDescent="0.25">
      <c r="A597" s="13" t="str">
        <f t="shared" si="1166"/>
        <v>b</v>
      </c>
      <c r="B597" s="13" t="str">
        <f t="shared" si="1167"/>
        <v>b</v>
      </c>
      <c r="C597" s="5" t="s">
        <v>2</v>
      </c>
      <c r="D597" s="7" t="s">
        <v>8</v>
      </c>
      <c r="E597" s="23"/>
      <c r="F597" s="23"/>
      <c r="G597" s="23">
        <v>0</v>
      </c>
      <c r="H597" s="23"/>
      <c r="I597" s="23"/>
      <c r="J597" s="23">
        <f t="shared" si="1170"/>
        <v>0</v>
      </c>
      <c r="K597" s="23">
        <f t="shared" si="1171"/>
        <v>0</v>
      </c>
      <c r="L597" s="24" t="e">
        <f t="shared" si="1172"/>
        <v>#DIV/0!</v>
      </c>
      <c r="M597" s="28">
        <v>0</v>
      </c>
      <c r="N597" s="28">
        <v>0</v>
      </c>
      <c r="O597" s="23"/>
      <c r="P597" s="23">
        <f t="shared" si="1189"/>
        <v>0</v>
      </c>
      <c r="Q597" s="23">
        <f t="shared" si="1190"/>
        <v>0</v>
      </c>
      <c r="R597" s="26" t="e">
        <f t="shared" si="1154"/>
        <v>#DIV/0!</v>
      </c>
      <c r="S597" s="28">
        <v>0</v>
      </c>
      <c r="T597" s="68"/>
      <c r="U597" s="12" t="s">
        <v>90</v>
      </c>
    </row>
    <row r="598" spans="1:21" ht="18.75" hidden="1" x14ac:dyDescent="0.25">
      <c r="A598" s="13" t="str">
        <f t="shared" si="1166"/>
        <v>b</v>
      </c>
      <c r="B598" s="13" t="str">
        <f t="shared" si="1167"/>
        <v>a</v>
      </c>
      <c r="C598" s="5" t="s">
        <v>2</v>
      </c>
      <c r="D598" s="7" t="s">
        <v>9</v>
      </c>
      <c r="E598" s="34"/>
      <c r="F598" s="34"/>
      <c r="G598" s="34">
        <v>305000</v>
      </c>
      <c r="H598" s="34">
        <v>86585</v>
      </c>
      <c r="I598" s="34">
        <v>133413</v>
      </c>
      <c r="J598" s="34">
        <f t="shared" si="1170"/>
        <v>219998</v>
      </c>
      <c r="K598" s="40">
        <f t="shared" si="1171"/>
        <v>85002</v>
      </c>
      <c r="L598" s="41">
        <f t="shared" si="1172"/>
        <v>0.72130491803278685</v>
      </c>
      <c r="M598" s="39">
        <v>410000</v>
      </c>
      <c r="N598" s="39">
        <v>410000</v>
      </c>
      <c r="O598" s="34">
        <v>90000</v>
      </c>
      <c r="P598" s="34">
        <f t="shared" si="1189"/>
        <v>309998</v>
      </c>
      <c r="Q598" s="40">
        <f t="shared" si="1190"/>
        <v>100002</v>
      </c>
      <c r="R598" s="42">
        <f t="shared" si="1154"/>
        <v>0.7560926829268293</v>
      </c>
      <c r="S598" s="39">
        <v>0</v>
      </c>
      <c r="T598" s="67"/>
      <c r="U598" s="12" t="s">
        <v>90</v>
      </c>
    </row>
    <row r="599" spans="1:21" ht="18.75" hidden="1" x14ac:dyDescent="0.25">
      <c r="A599" s="13" t="str">
        <f t="shared" si="1166"/>
        <v>b</v>
      </c>
      <c r="B599" s="13" t="str">
        <f t="shared" si="1167"/>
        <v>b</v>
      </c>
      <c r="C599" s="5" t="s">
        <v>2</v>
      </c>
      <c r="D599" s="7" t="s">
        <v>10</v>
      </c>
      <c r="E599" s="23"/>
      <c r="F599" s="23"/>
      <c r="G599" s="23">
        <v>0</v>
      </c>
      <c r="H599" s="23"/>
      <c r="I599" s="23"/>
      <c r="J599" s="23">
        <f t="shared" si="1170"/>
        <v>0</v>
      </c>
      <c r="K599" s="23">
        <f t="shared" si="1171"/>
        <v>0</v>
      </c>
      <c r="L599" s="24" t="e">
        <f t="shared" si="1172"/>
        <v>#DIV/0!</v>
      </c>
      <c r="M599" s="28">
        <v>0</v>
      </c>
      <c r="N599" s="28">
        <v>0</v>
      </c>
      <c r="O599" s="23"/>
      <c r="P599" s="23">
        <f t="shared" si="1189"/>
        <v>0</v>
      </c>
      <c r="Q599" s="23">
        <f t="shared" si="1190"/>
        <v>0</v>
      </c>
      <c r="R599" s="26" t="e">
        <f t="shared" si="1154"/>
        <v>#DIV/0!</v>
      </c>
      <c r="S599" s="28">
        <v>0</v>
      </c>
      <c r="T599" s="68"/>
      <c r="U599" s="12" t="s">
        <v>90</v>
      </c>
    </row>
    <row r="600" spans="1:21" ht="18.75" hidden="1" x14ac:dyDescent="0.25">
      <c r="A600" s="13" t="str">
        <f t="shared" si="1166"/>
        <v>b</v>
      </c>
      <c r="B600" s="13" t="str">
        <f t="shared" si="1167"/>
        <v>b</v>
      </c>
      <c r="C600" s="5" t="s">
        <v>2</v>
      </c>
      <c r="D600" s="4" t="s">
        <v>11</v>
      </c>
      <c r="E600" s="22"/>
      <c r="F600" s="22"/>
      <c r="G600" s="22">
        <v>0</v>
      </c>
      <c r="H600" s="22"/>
      <c r="I600" s="22"/>
      <c r="J600" s="23">
        <f t="shared" si="1170"/>
        <v>0</v>
      </c>
      <c r="K600" s="23">
        <f t="shared" si="1171"/>
        <v>0</v>
      </c>
      <c r="L600" s="24" t="e">
        <f t="shared" si="1172"/>
        <v>#DIV/0!</v>
      </c>
      <c r="M600" s="22">
        <v>0</v>
      </c>
      <c r="N600" s="22">
        <v>0</v>
      </c>
      <c r="O600" s="22"/>
      <c r="P600" s="22">
        <f t="shared" si="1189"/>
        <v>0</v>
      </c>
      <c r="Q600" s="22">
        <f t="shared" si="1190"/>
        <v>0</v>
      </c>
      <c r="R600" s="25" t="e">
        <f t="shared" si="1154"/>
        <v>#DIV/0!</v>
      </c>
      <c r="S600" s="22">
        <v>0</v>
      </c>
      <c r="T600" s="63"/>
      <c r="U600" s="12" t="s">
        <v>90</v>
      </c>
    </row>
    <row r="601" spans="1:21" ht="18.75" hidden="1" x14ac:dyDescent="0.25">
      <c r="A601" s="13" t="str">
        <f t="shared" si="1166"/>
        <v>b</v>
      </c>
      <c r="B601" s="13" t="str">
        <f t="shared" si="1167"/>
        <v>b</v>
      </c>
      <c r="C601" s="5" t="s">
        <v>2</v>
      </c>
      <c r="D601" s="4" t="s">
        <v>12</v>
      </c>
      <c r="E601" s="22"/>
      <c r="F601" s="22"/>
      <c r="G601" s="22">
        <v>0</v>
      </c>
      <c r="H601" s="22"/>
      <c r="I601" s="22"/>
      <c r="J601" s="23">
        <f t="shared" si="1170"/>
        <v>0</v>
      </c>
      <c r="K601" s="23">
        <f t="shared" si="1171"/>
        <v>0</v>
      </c>
      <c r="L601" s="24" t="e">
        <f t="shared" si="1172"/>
        <v>#DIV/0!</v>
      </c>
      <c r="M601" s="22">
        <v>0</v>
      </c>
      <c r="N601" s="22">
        <v>0</v>
      </c>
      <c r="O601" s="22"/>
      <c r="P601" s="22">
        <f t="shared" si="1189"/>
        <v>0</v>
      </c>
      <c r="Q601" s="22">
        <f t="shared" si="1190"/>
        <v>0</v>
      </c>
      <c r="R601" s="25" t="e">
        <f t="shared" si="1154"/>
        <v>#DIV/0!</v>
      </c>
      <c r="S601" s="22">
        <v>0</v>
      </c>
      <c r="T601" s="63"/>
      <c r="U601" s="12" t="s">
        <v>90</v>
      </c>
    </row>
    <row r="602" spans="1:21" ht="18.75" hidden="1" x14ac:dyDescent="0.25">
      <c r="A602" s="13" t="str">
        <f t="shared" si="1166"/>
        <v>b</v>
      </c>
      <c r="B602" s="13" t="str">
        <f t="shared" si="1167"/>
        <v>b</v>
      </c>
      <c r="C602" s="5" t="s">
        <v>2</v>
      </c>
      <c r="D602" s="4" t="s">
        <v>13</v>
      </c>
      <c r="E602" s="22"/>
      <c r="F602" s="22"/>
      <c r="G602" s="22">
        <v>0</v>
      </c>
      <c r="H602" s="22"/>
      <c r="I602" s="22"/>
      <c r="J602" s="23">
        <f t="shared" si="1170"/>
        <v>0</v>
      </c>
      <c r="K602" s="23">
        <f t="shared" si="1171"/>
        <v>0</v>
      </c>
      <c r="L602" s="24" t="e">
        <f t="shared" si="1172"/>
        <v>#DIV/0!</v>
      </c>
      <c r="M602" s="22">
        <v>0</v>
      </c>
      <c r="N602" s="22">
        <v>0</v>
      </c>
      <c r="O602" s="22"/>
      <c r="P602" s="22">
        <f t="shared" si="1189"/>
        <v>0</v>
      </c>
      <c r="Q602" s="22">
        <f t="shared" si="1190"/>
        <v>0</v>
      </c>
      <c r="R602" s="25" t="e">
        <f t="shared" si="1154"/>
        <v>#DIV/0!</v>
      </c>
      <c r="S602" s="22">
        <v>0</v>
      </c>
      <c r="T602" s="63"/>
      <c r="U602" s="12" t="s">
        <v>90</v>
      </c>
    </row>
    <row r="603" spans="1:21" ht="31.5" hidden="1" x14ac:dyDescent="0.25">
      <c r="A603" s="13" t="str">
        <f t="shared" si="1166"/>
        <v>b</v>
      </c>
      <c r="B603" s="13" t="str">
        <f t="shared" si="1167"/>
        <v>a</v>
      </c>
      <c r="C603" s="16" t="s">
        <v>154</v>
      </c>
      <c r="D603" s="17" t="s">
        <v>55</v>
      </c>
      <c r="E603" s="23">
        <f t="shared" ref="E603:I603" si="1191">E604+E612+E613+E614</f>
        <v>0</v>
      </c>
      <c r="F603" s="23">
        <f t="shared" ref="F603" si="1192">F604+F612+F613+F614</f>
        <v>70000</v>
      </c>
      <c r="G603" s="23">
        <f t="shared" si="1191"/>
        <v>7873050</v>
      </c>
      <c r="H603" s="23">
        <f t="shared" si="1191"/>
        <v>3170451</v>
      </c>
      <c r="I603" s="23">
        <f t="shared" si="1191"/>
        <v>3187365</v>
      </c>
      <c r="J603" s="23">
        <f t="shared" si="1170"/>
        <v>6357816</v>
      </c>
      <c r="K603" s="49">
        <f t="shared" si="1171"/>
        <v>1515234</v>
      </c>
      <c r="L603" s="50">
        <f t="shared" si="1172"/>
        <v>0.80754167698668244</v>
      </c>
      <c r="M603" s="23">
        <f t="shared" ref="M603:O603" si="1193">M604+M612+M613+M614</f>
        <v>12520000</v>
      </c>
      <c r="N603" s="23">
        <f t="shared" si="1193"/>
        <v>12520000</v>
      </c>
      <c r="O603" s="23">
        <f t="shared" si="1193"/>
        <v>5798843</v>
      </c>
      <c r="P603" s="23">
        <f t="shared" ref="P603" si="1194">P604+P612+P613+P614</f>
        <v>12156659</v>
      </c>
      <c r="Q603" s="49">
        <f t="shared" ref="Q603" si="1195">Q604+Q612+Q613+Q614</f>
        <v>363341</v>
      </c>
      <c r="R603" s="53">
        <f t="shared" si="1154"/>
        <v>0.97097915335463258</v>
      </c>
      <c r="S603" s="23">
        <f t="shared" ref="S603" si="1196">S604+S612+S613+S614</f>
        <v>0</v>
      </c>
      <c r="T603" s="64"/>
    </row>
    <row r="604" spans="1:21" ht="18.75" hidden="1" x14ac:dyDescent="0.25">
      <c r="A604" s="13" t="str">
        <f t="shared" si="1166"/>
        <v>b</v>
      </c>
      <c r="B604" s="13" t="str">
        <f t="shared" si="1167"/>
        <v>a</v>
      </c>
      <c r="C604" s="3" t="s">
        <v>2</v>
      </c>
      <c r="D604" s="4" t="s">
        <v>3</v>
      </c>
      <c r="E604" s="22">
        <f t="shared" ref="E604:F604" si="1197">E605+E606+E607+E608+E609+E610+E611</f>
        <v>0</v>
      </c>
      <c r="F604" s="22">
        <f t="shared" si="1197"/>
        <v>70000</v>
      </c>
      <c r="G604" s="22">
        <f t="shared" ref="G604" si="1198">G605+G606+G607+G608+G609+G610+G611</f>
        <v>7873050</v>
      </c>
      <c r="H604" s="22">
        <f t="shared" ref="H604:I604" si="1199">H605+H606+H607+H608+H609+H610+H611</f>
        <v>3170451</v>
      </c>
      <c r="I604" s="22">
        <f t="shared" si="1199"/>
        <v>3187365</v>
      </c>
      <c r="J604" s="23">
        <f t="shared" si="1170"/>
        <v>6357816</v>
      </c>
      <c r="K604" s="49">
        <f t="shared" si="1171"/>
        <v>1515234</v>
      </c>
      <c r="L604" s="50">
        <f t="shared" si="1172"/>
        <v>0.80754167698668244</v>
      </c>
      <c r="M604" s="22">
        <f t="shared" ref="M604:O604" si="1200">M605+M606+M607+M608+M609+M610+M611</f>
        <v>12520000</v>
      </c>
      <c r="N604" s="22">
        <f t="shared" si="1200"/>
        <v>12520000</v>
      </c>
      <c r="O604" s="22">
        <f t="shared" si="1200"/>
        <v>5798843</v>
      </c>
      <c r="P604" s="22">
        <f t="shared" ref="P604:Q604" si="1201">P605+P606+P607+P608+P609+P610+P611</f>
        <v>12156659</v>
      </c>
      <c r="Q604" s="51">
        <f t="shared" si="1201"/>
        <v>363341</v>
      </c>
      <c r="R604" s="52">
        <f t="shared" si="1154"/>
        <v>0.97097915335463258</v>
      </c>
      <c r="S604" s="22">
        <f t="shared" ref="S604" si="1202">S605+S606+S607+S608+S609+S610+S611</f>
        <v>0</v>
      </c>
      <c r="T604" s="63"/>
    </row>
    <row r="605" spans="1:21" ht="18.75" hidden="1" x14ac:dyDescent="0.25">
      <c r="A605" s="13" t="str">
        <f t="shared" si="1166"/>
        <v>b</v>
      </c>
      <c r="B605" s="13" t="str">
        <f t="shared" si="1167"/>
        <v>b</v>
      </c>
      <c r="C605" s="5" t="s">
        <v>2</v>
      </c>
      <c r="D605" s="6" t="s">
        <v>4</v>
      </c>
      <c r="E605" s="23">
        <f t="shared" ref="E605:I614" si="1203">E617+E629+E641</f>
        <v>0</v>
      </c>
      <c r="F605" s="23">
        <f t="shared" ref="F605" si="1204">F617+F629+F641</f>
        <v>0</v>
      </c>
      <c r="G605" s="23">
        <f t="shared" si="1203"/>
        <v>0</v>
      </c>
      <c r="H605" s="23">
        <f t="shared" si="1203"/>
        <v>0</v>
      </c>
      <c r="I605" s="23">
        <f t="shared" si="1203"/>
        <v>0</v>
      </c>
      <c r="J605" s="23">
        <f t="shared" si="1170"/>
        <v>0</v>
      </c>
      <c r="K605" s="23">
        <f t="shared" si="1171"/>
        <v>0</v>
      </c>
      <c r="L605" s="24" t="e">
        <f t="shared" si="1172"/>
        <v>#DIV/0!</v>
      </c>
      <c r="M605" s="23">
        <f t="shared" ref="M605:M614" si="1205">M617+M629+M641</f>
        <v>0</v>
      </c>
      <c r="N605" s="23">
        <f t="shared" ref="N605:O605" si="1206">N617+N629+N641</f>
        <v>0</v>
      </c>
      <c r="O605" s="23">
        <f t="shared" si="1206"/>
        <v>0</v>
      </c>
      <c r="P605" s="23">
        <f t="shared" ref="P605:Q605" si="1207">P617+P629+P641</f>
        <v>0</v>
      </c>
      <c r="Q605" s="23">
        <f t="shared" si="1207"/>
        <v>0</v>
      </c>
      <c r="R605" s="26" t="e">
        <f t="shared" si="1154"/>
        <v>#DIV/0!</v>
      </c>
      <c r="S605" s="23">
        <f t="shared" ref="S605" si="1208">S617+S629+S641</f>
        <v>0</v>
      </c>
      <c r="T605" s="64"/>
    </row>
    <row r="606" spans="1:21" ht="18.75" hidden="1" x14ac:dyDescent="0.25">
      <c r="A606" s="13" t="str">
        <f t="shared" si="1166"/>
        <v>b</v>
      </c>
      <c r="B606" s="13" t="str">
        <f t="shared" si="1167"/>
        <v>a</v>
      </c>
      <c r="C606" s="5" t="s">
        <v>2</v>
      </c>
      <c r="D606" s="6" t="s">
        <v>5</v>
      </c>
      <c r="E606" s="23">
        <f t="shared" si="1203"/>
        <v>0</v>
      </c>
      <c r="F606" s="23">
        <f t="shared" ref="F606" si="1209">F618+F630+F642</f>
        <v>70000</v>
      </c>
      <c r="G606" s="23">
        <f t="shared" si="1203"/>
        <v>3470000</v>
      </c>
      <c r="H606" s="23">
        <f t="shared" si="1203"/>
        <v>293437</v>
      </c>
      <c r="I606" s="23">
        <f t="shared" si="1203"/>
        <v>1661329</v>
      </c>
      <c r="J606" s="23">
        <f t="shared" si="1170"/>
        <v>1954766</v>
      </c>
      <c r="K606" s="49">
        <f t="shared" si="1171"/>
        <v>1515234</v>
      </c>
      <c r="L606" s="50">
        <f t="shared" si="1172"/>
        <v>0.56333314121037459</v>
      </c>
      <c r="M606" s="23">
        <f t="shared" si="1205"/>
        <v>6415000</v>
      </c>
      <c r="N606" s="23">
        <f t="shared" ref="N606:O606" si="1210">N618+N630+N642</f>
        <v>6070000</v>
      </c>
      <c r="O606" s="23">
        <f t="shared" si="1210"/>
        <v>3614500</v>
      </c>
      <c r="P606" s="23">
        <f t="shared" ref="P606:Q606" si="1211">P618+P630+P642</f>
        <v>5569266</v>
      </c>
      <c r="Q606" s="49">
        <f t="shared" si="1211"/>
        <v>500734</v>
      </c>
      <c r="R606" s="53">
        <f t="shared" si="1154"/>
        <v>0.91750675453047781</v>
      </c>
      <c r="S606" s="23">
        <f t="shared" ref="S606" si="1212">S618+S630+S642</f>
        <v>0</v>
      </c>
      <c r="T606" s="64"/>
    </row>
    <row r="607" spans="1:21" ht="18.75" hidden="1" x14ac:dyDescent="0.25">
      <c r="A607" s="13" t="str">
        <f t="shared" si="1166"/>
        <v>b</v>
      </c>
      <c r="B607" s="13" t="str">
        <f t="shared" si="1167"/>
        <v>b</v>
      </c>
      <c r="C607" s="5" t="s">
        <v>2</v>
      </c>
      <c r="D607" s="6" t="s">
        <v>6</v>
      </c>
      <c r="E607" s="23">
        <f t="shared" si="1203"/>
        <v>0</v>
      </c>
      <c r="F607" s="23">
        <f t="shared" ref="F607" si="1213">F619+F631+F643</f>
        <v>0</v>
      </c>
      <c r="G607" s="23">
        <f t="shared" si="1203"/>
        <v>0</v>
      </c>
      <c r="H607" s="23">
        <f t="shared" si="1203"/>
        <v>0</v>
      </c>
      <c r="I607" s="23">
        <f t="shared" si="1203"/>
        <v>0</v>
      </c>
      <c r="J607" s="23">
        <f t="shared" si="1170"/>
        <v>0</v>
      </c>
      <c r="K607" s="23">
        <f t="shared" si="1171"/>
        <v>0</v>
      </c>
      <c r="L607" s="24" t="e">
        <f t="shared" si="1172"/>
        <v>#DIV/0!</v>
      </c>
      <c r="M607" s="23">
        <f t="shared" si="1205"/>
        <v>0</v>
      </c>
      <c r="N607" s="23">
        <f t="shared" ref="N607:O607" si="1214">N619+N631+N643</f>
        <v>0</v>
      </c>
      <c r="O607" s="23">
        <f t="shared" si="1214"/>
        <v>0</v>
      </c>
      <c r="P607" s="23">
        <f t="shared" ref="P607:Q607" si="1215">P619+P631+P643</f>
        <v>0</v>
      </c>
      <c r="Q607" s="23">
        <f t="shared" si="1215"/>
        <v>0</v>
      </c>
      <c r="R607" s="26" t="e">
        <f t="shared" si="1154"/>
        <v>#DIV/0!</v>
      </c>
      <c r="S607" s="23">
        <f t="shared" ref="S607" si="1216">S619+S631+S643</f>
        <v>0</v>
      </c>
      <c r="T607" s="64"/>
    </row>
    <row r="608" spans="1:21" ht="18.75" hidden="1" x14ac:dyDescent="0.25">
      <c r="A608" s="13" t="str">
        <f t="shared" si="1166"/>
        <v>b</v>
      </c>
      <c r="B608" s="13" t="str">
        <f t="shared" si="1167"/>
        <v>b</v>
      </c>
      <c r="C608" s="5" t="s">
        <v>2</v>
      </c>
      <c r="D608" s="7" t="s">
        <v>7</v>
      </c>
      <c r="E608" s="23">
        <f t="shared" si="1203"/>
        <v>0</v>
      </c>
      <c r="F608" s="23">
        <f t="shared" ref="F608" si="1217">F620+F632+F644</f>
        <v>0</v>
      </c>
      <c r="G608" s="23">
        <f t="shared" si="1203"/>
        <v>0</v>
      </c>
      <c r="H608" s="23">
        <f t="shared" si="1203"/>
        <v>0</v>
      </c>
      <c r="I608" s="23">
        <f t="shared" si="1203"/>
        <v>0</v>
      </c>
      <c r="J608" s="23">
        <f t="shared" si="1170"/>
        <v>0</v>
      </c>
      <c r="K608" s="23">
        <f t="shared" si="1171"/>
        <v>0</v>
      </c>
      <c r="L608" s="24" t="e">
        <f t="shared" si="1172"/>
        <v>#DIV/0!</v>
      </c>
      <c r="M608" s="23">
        <f t="shared" si="1205"/>
        <v>0</v>
      </c>
      <c r="N608" s="23">
        <f t="shared" ref="N608:O608" si="1218">N620+N632+N644</f>
        <v>0</v>
      </c>
      <c r="O608" s="23">
        <f t="shared" si="1218"/>
        <v>0</v>
      </c>
      <c r="P608" s="23">
        <f t="shared" ref="P608:Q608" si="1219">P620+P632+P644</f>
        <v>0</v>
      </c>
      <c r="Q608" s="23">
        <f t="shared" si="1219"/>
        <v>0</v>
      </c>
      <c r="R608" s="26" t="e">
        <f t="shared" si="1154"/>
        <v>#DIV/0!</v>
      </c>
      <c r="S608" s="23">
        <f t="shared" ref="S608" si="1220">S620+S632+S644</f>
        <v>0</v>
      </c>
      <c r="T608" s="64"/>
    </row>
    <row r="609" spans="1:21" ht="18.75" hidden="1" x14ac:dyDescent="0.25">
      <c r="A609" s="13" t="str">
        <f t="shared" si="1166"/>
        <v>b</v>
      </c>
      <c r="B609" s="13" t="str">
        <f t="shared" si="1167"/>
        <v>b</v>
      </c>
      <c r="C609" s="5" t="s">
        <v>2</v>
      </c>
      <c r="D609" s="7" t="s">
        <v>8</v>
      </c>
      <c r="E609" s="23">
        <f t="shared" si="1203"/>
        <v>0</v>
      </c>
      <c r="F609" s="23">
        <f t="shared" ref="F609" si="1221">F621+F633+F645</f>
        <v>0</v>
      </c>
      <c r="G609" s="23">
        <f t="shared" si="1203"/>
        <v>0</v>
      </c>
      <c r="H609" s="23">
        <f t="shared" si="1203"/>
        <v>0</v>
      </c>
      <c r="I609" s="23">
        <f t="shared" si="1203"/>
        <v>0</v>
      </c>
      <c r="J609" s="23">
        <f t="shared" si="1170"/>
        <v>0</v>
      </c>
      <c r="K609" s="23">
        <f t="shared" si="1171"/>
        <v>0</v>
      </c>
      <c r="L609" s="24" t="e">
        <f t="shared" si="1172"/>
        <v>#DIV/0!</v>
      </c>
      <c r="M609" s="23">
        <f t="shared" si="1205"/>
        <v>0</v>
      </c>
      <c r="N609" s="23">
        <f t="shared" ref="N609:O609" si="1222">N621+N633+N645</f>
        <v>0</v>
      </c>
      <c r="O609" s="23">
        <f t="shared" si="1222"/>
        <v>0</v>
      </c>
      <c r="P609" s="23">
        <f t="shared" ref="P609:Q609" si="1223">P621+P633+P645</f>
        <v>0</v>
      </c>
      <c r="Q609" s="23">
        <f t="shared" si="1223"/>
        <v>0</v>
      </c>
      <c r="R609" s="26" t="e">
        <f t="shared" si="1154"/>
        <v>#DIV/0!</v>
      </c>
      <c r="S609" s="23">
        <f t="shared" ref="S609" si="1224">S621+S633+S645</f>
        <v>0</v>
      </c>
      <c r="T609" s="64"/>
    </row>
    <row r="610" spans="1:21" ht="18.75" hidden="1" x14ac:dyDescent="0.25">
      <c r="A610" s="13" t="str">
        <f t="shared" si="1166"/>
        <v>b</v>
      </c>
      <c r="B610" s="13" t="str">
        <f t="shared" si="1167"/>
        <v>a</v>
      </c>
      <c r="C610" s="5" t="s">
        <v>2</v>
      </c>
      <c r="D610" s="7" t="s">
        <v>9</v>
      </c>
      <c r="E610" s="23">
        <f t="shared" si="1203"/>
        <v>0</v>
      </c>
      <c r="F610" s="23">
        <f t="shared" ref="F610" si="1225">F622+F634+F646</f>
        <v>0</v>
      </c>
      <c r="G610" s="23">
        <f t="shared" si="1203"/>
        <v>4403050</v>
      </c>
      <c r="H610" s="23">
        <f t="shared" si="1203"/>
        <v>2877014</v>
      </c>
      <c r="I610" s="23">
        <f t="shared" si="1203"/>
        <v>1526036</v>
      </c>
      <c r="J610" s="23">
        <f t="shared" si="1170"/>
        <v>4403050</v>
      </c>
      <c r="K610" s="49">
        <f t="shared" si="1171"/>
        <v>0</v>
      </c>
      <c r="L610" s="50">
        <f t="shared" si="1172"/>
        <v>1</v>
      </c>
      <c r="M610" s="23">
        <f t="shared" si="1205"/>
        <v>6105000</v>
      </c>
      <c r="N610" s="23">
        <f t="shared" ref="N610:O610" si="1226">N622+N634+N646</f>
        <v>6450000</v>
      </c>
      <c r="O610" s="23">
        <f t="shared" si="1226"/>
        <v>2184343</v>
      </c>
      <c r="P610" s="23">
        <f t="shared" ref="P610:Q610" si="1227">P622+P634+P646</f>
        <v>6587393</v>
      </c>
      <c r="Q610" s="49">
        <f t="shared" si="1227"/>
        <v>-137393</v>
      </c>
      <c r="R610" s="53">
        <f t="shared" si="1154"/>
        <v>1.0213012403100776</v>
      </c>
      <c r="S610" s="23">
        <f t="shared" ref="S610" si="1228">S622+S634+S646</f>
        <v>0</v>
      </c>
      <c r="T610" s="64"/>
    </row>
    <row r="611" spans="1:21" ht="18.75" hidden="1" x14ac:dyDescent="0.25">
      <c r="A611" s="13" t="str">
        <f t="shared" si="1166"/>
        <v>b</v>
      </c>
      <c r="B611" s="13" t="str">
        <f t="shared" si="1167"/>
        <v>b</v>
      </c>
      <c r="C611" s="5" t="s">
        <v>2</v>
      </c>
      <c r="D611" s="7" t="s">
        <v>10</v>
      </c>
      <c r="E611" s="23">
        <f t="shared" si="1203"/>
        <v>0</v>
      </c>
      <c r="F611" s="23">
        <f t="shared" ref="F611" si="1229">F623+F635+F647</f>
        <v>0</v>
      </c>
      <c r="G611" s="23">
        <f t="shared" si="1203"/>
        <v>0</v>
      </c>
      <c r="H611" s="23">
        <f t="shared" si="1203"/>
        <v>0</v>
      </c>
      <c r="I611" s="23">
        <f t="shared" si="1203"/>
        <v>0</v>
      </c>
      <c r="J611" s="23">
        <f t="shared" si="1170"/>
        <v>0</v>
      </c>
      <c r="K611" s="23">
        <f t="shared" si="1171"/>
        <v>0</v>
      </c>
      <c r="L611" s="24" t="e">
        <f t="shared" si="1172"/>
        <v>#DIV/0!</v>
      </c>
      <c r="M611" s="23">
        <f t="shared" si="1205"/>
        <v>0</v>
      </c>
      <c r="N611" s="23">
        <f t="shared" ref="N611:O611" si="1230">N623+N635+N647</f>
        <v>0</v>
      </c>
      <c r="O611" s="23">
        <f t="shared" si="1230"/>
        <v>0</v>
      </c>
      <c r="P611" s="23">
        <f t="shared" ref="P611:Q611" si="1231">P623+P635+P647</f>
        <v>0</v>
      </c>
      <c r="Q611" s="23">
        <f t="shared" si="1231"/>
        <v>0</v>
      </c>
      <c r="R611" s="26" t="e">
        <f t="shared" si="1154"/>
        <v>#DIV/0!</v>
      </c>
      <c r="S611" s="23">
        <f t="shared" ref="S611" si="1232">S623+S635+S647</f>
        <v>0</v>
      </c>
      <c r="T611" s="64"/>
    </row>
    <row r="612" spans="1:21" ht="18.75" hidden="1" x14ac:dyDescent="0.25">
      <c r="A612" s="13" t="str">
        <f t="shared" si="1166"/>
        <v>b</v>
      </c>
      <c r="B612" s="13" t="str">
        <f t="shared" si="1167"/>
        <v>b</v>
      </c>
      <c r="C612" s="3" t="s">
        <v>2</v>
      </c>
      <c r="D612" s="4" t="s">
        <v>11</v>
      </c>
      <c r="E612" s="22">
        <f t="shared" si="1203"/>
        <v>0</v>
      </c>
      <c r="F612" s="22">
        <f t="shared" ref="F612" si="1233">F624+F636+F648</f>
        <v>0</v>
      </c>
      <c r="G612" s="22">
        <f t="shared" si="1203"/>
        <v>0</v>
      </c>
      <c r="H612" s="22">
        <f t="shared" si="1203"/>
        <v>0</v>
      </c>
      <c r="I612" s="22">
        <f t="shared" si="1203"/>
        <v>0</v>
      </c>
      <c r="J612" s="23">
        <f t="shared" si="1170"/>
        <v>0</v>
      </c>
      <c r="K612" s="23">
        <f t="shared" si="1171"/>
        <v>0</v>
      </c>
      <c r="L612" s="24" t="e">
        <f t="shared" si="1172"/>
        <v>#DIV/0!</v>
      </c>
      <c r="M612" s="22">
        <f t="shared" si="1205"/>
        <v>0</v>
      </c>
      <c r="N612" s="22">
        <f t="shared" ref="N612:O612" si="1234">N624+N636+N648</f>
        <v>0</v>
      </c>
      <c r="O612" s="22">
        <f t="shared" si="1234"/>
        <v>0</v>
      </c>
      <c r="P612" s="22">
        <f t="shared" ref="P612:Q612" si="1235">P624+P636+P648</f>
        <v>0</v>
      </c>
      <c r="Q612" s="22">
        <f t="shared" si="1235"/>
        <v>0</v>
      </c>
      <c r="R612" s="25" t="e">
        <f t="shared" si="1154"/>
        <v>#DIV/0!</v>
      </c>
      <c r="S612" s="22">
        <f t="shared" ref="S612" si="1236">S624+S636+S648</f>
        <v>0</v>
      </c>
      <c r="T612" s="63"/>
    </row>
    <row r="613" spans="1:21" ht="18.75" hidden="1" x14ac:dyDescent="0.25">
      <c r="A613" s="13" t="str">
        <f t="shared" si="1166"/>
        <v>b</v>
      </c>
      <c r="B613" s="13" t="str">
        <f t="shared" si="1167"/>
        <v>b</v>
      </c>
      <c r="C613" s="3" t="s">
        <v>2</v>
      </c>
      <c r="D613" s="4" t="s">
        <v>12</v>
      </c>
      <c r="E613" s="22">
        <f t="shared" si="1203"/>
        <v>0</v>
      </c>
      <c r="F613" s="22">
        <f t="shared" ref="F613" si="1237">F625+F637+F649</f>
        <v>0</v>
      </c>
      <c r="G613" s="22">
        <f t="shared" si="1203"/>
        <v>0</v>
      </c>
      <c r="H613" s="22">
        <f t="shared" si="1203"/>
        <v>0</v>
      </c>
      <c r="I613" s="22">
        <f t="shared" si="1203"/>
        <v>0</v>
      </c>
      <c r="J613" s="23">
        <f t="shared" si="1170"/>
        <v>0</v>
      </c>
      <c r="K613" s="23">
        <f t="shared" si="1171"/>
        <v>0</v>
      </c>
      <c r="L613" s="24" t="e">
        <f t="shared" si="1172"/>
        <v>#DIV/0!</v>
      </c>
      <c r="M613" s="22">
        <f t="shared" si="1205"/>
        <v>0</v>
      </c>
      <c r="N613" s="22">
        <f t="shared" ref="N613:O613" si="1238">N625+N637+N649</f>
        <v>0</v>
      </c>
      <c r="O613" s="22">
        <f t="shared" si="1238"/>
        <v>0</v>
      </c>
      <c r="P613" s="22">
        <f t="shared" ref="P613:Q613" si="1239">P625+P637+P649</f>
        <v>0</v>
      </c>
      <c r="Q613" s="22">
        <f t="shared" si="1239"/>
        <v>0</v>
      </c>
      <c r="R613" s="25" t="e">
        <f t="shared" si="1154"/>
        <v>#DIV/0!</v>
      </c>
      <c r="S613" s="22">
        <f t="shared" ref="S613" si="1240">S625+S637+S649</f>
        <v>0</v>
      </c>
      <c r="T613" s="63"/>
    </row>
    <row r="614" spans="1:21" ht="18.75" hidden="1" x14ac:dyDescent="0.25">
      <c r="A614" s="13" t="str">
        <f t="shared" si="1166"/>
        <v>b</v>
      </c>
      <c r="B614" s="13" t="str">
        <f t="shared" si="1167"/>
        <v>b</v>
      </c>
      <c r="C614" s="3" t="s">
        <v>2</v>
      </c>
      <c r="D614" s="4" t="s">
        <v>13</v>
      </c>
      <c r="E614" s="22">
        <f t="shared" si="1203"/>
        <v>0</v>
      </c>
      <c r="F614" s="22">
        <f t="shared" ref="F614" si="1241">F626+F638+F650</f>
        <v>0</v>
      </c>
      <c r="G614" s="22">
        <f t="shared" si="1203"/>
        <v>0</v>
      </c>
      <c r="H614" s="22">
        <f t="shared" si="1203"/>
        <v>0</v>
      </c>
      <c r="I614" s="22">
        <f t="shared" si="1203"/>
        <v>0</v>
      </c>
      <c r="J614" s="23">
        <f t="shared" si="1170"/>
        <v>0</v>
      </c>
      <c r="K614" s="23">
        <f t="shared" si="1171"/>
        <v>0</v>
      </c>
      <c r="L614" s="24" t="e">
        <f t="shared" si="1172"/>
        <v>#DIV/0!</v>
      </c>
      <c r="M614" s="22">
        <f t="shared" si="1205"/>
        <v>0</v>
      </c>
      <c r="N614" s="22">
        <f t="shared" ref="N614:O614" si="1242">N626+N638+N650</f>
        <v>0</v>
      </c>
      <c r="O614" s="22">
        <f t="shared" si="1242"/>
        <v>0</v>
      </c>
      <c r="P614" s="22">
        <f t="shared" ref="P614:Q614" si="1243">P626+P638+P650</f>
        <v>0</v>
      </c>
      <c r="Q614" s="22">
        <f t="shared" si="1243"/>
        <v>0</v>
      </c>
      <c r="R614" s="25" t="e">
        <f t="shared" si="1154"/>
        <v>#DIV/0!</v>
      </c>
      <c r="S614" s="22">
        <f t="shared" ref="S614" si="1244">S626+S638+S650</f>
        <v>0</v>
      </c>
      <c r="T614" s="63"/>
    </row>
    <row r="615" spans="1:21" ht="31.5" hidden="1" x14ac:dyDescent="0.25">
      <c r="A615" s="13" t="str">
        <f t="shared" si="1166"/>
        <v>b</v>
      </c>
      <c r="B615" s="13" t="str">
        <f t="shared" si="1167"/>
        <v>a</v>
      </c>
      <c r="C615" s="16" t="s">
        <v>156</v>
      </c>
      <c r="D615" s="17" t="s">
        <v>56</v>
      </c>
      <c r="E615" s="23">
        <f t="shared" ref="E615:G615" si="1245">E616+E624+E625+E626</f>
        <v>0</v>
      </c>
      <c r="F615" s="23"/>
      <c r="G615" s="23">
        <f t="shared" si="1245"/>
        <v>4403050</v>
      </c>
      <c r="H615" s="23">
        <f t="shared" ref="H615:I615" si="1246">H616+H624+H625+H626</f>
        <v>2877014</v>
      </c>
      <c r="I615" s="23">
        <f t="shared" si="1246"/>
        <v>1526036</v>
      </c>
      <c r="J615" s="23">
        <f t="shared" si="1170"/>
        <v>4403050</v>
      </c>
      <c r="K615" s="49">
        <f t="shared" si="1171"/>
        <v>0</v>
      </c>
      <c r="L615" s="50">
        <f t="shared" si="1172"/>
        <v>1</v>
      </c>
      <c r="M615" s="27">
        <f t="shared" ref="M615:N615" si="1247">M616+M624+M625+M626</f>
        <v>6105000</v>
      </c>
      <c r="N615" s="27">
        <f t="shared" si="1247"/>
        <v>6450000</v>
      </c>
      <c r="O615" s="23">
        <f t="shared" ref="O615" si="1248">O616+O624+O625+O626</f>
        <v>2184343</v>
      </c>
      <c r="P615" s="23">
        <f t="shared" ref="P615" si="1249">P616+P624+P625+P626</f>
        <v>6587393</v>
      </c>
      <c r="Q615" s="49">
        <f t="shared" ref="Q615" si="1250">Q616+Q624+Q625+Q626</f>
        <v>-137393</v>
      </c>
      <c r="R615" s="53">
        <f t="shared" si="1154"/>
        <v>1.0213012403100776</v>
      </c>
      <c r="S615" s="27">
        <f t="shared" ref="S615" si="1251">S616+S624+S625+S626</f>
        <v>0</v>
      </c>
      <c r="T615" s="70"/>
      <c r="U615" s="12" t="s">
        <v>91</v>
      </c>
    </row>
    <row r="616" spans="1:21" ht="18.75" hidden="1" x14ac:dyDescent="0.25">
      <c r="A616" s="13" t="str">
        <f t="shared" si="1166"/>
        <v>b</v>
      </c>
      <c r="B616" s="13" t="str">
        <f t="shared" si="1167"/>
        <v>a</v>
      </c>
      <c r="C616" s="3" t="s">
        <v>2</v>
      </c>
      <c r="D616" s="4" t="s">
        <v>3</v>
      </c>
      <c r="E616" s="22">
        <f t="shared" ref="E616:I616" si="1252">E617+E618+E619+E620+E621+E622+E623</f>
        <v>0</v>
      </c>
      <c r="F616" s="22"/>
      <c r="G616" s="22">
        <f t="shared" si="1252"/>
        <v>4403050</v>
      </c>
      <c r="H616" s="22">
        <f t="shared" si="1252"/>
        <v>2877014</v>
      </c>
      <c r="I616" s="22">
        <f t="shared" si="1252"/>
        <v>1526036</v>
      </c>
      <c r="J616" s="23">
        <f t="shared" si="1170"/>
        <v>4403050</v>
      </c>
      <c r="K616" s="49">
        <f t="shared" si="1171"/>
        <v>0</v>
      </c>
      <c r="L616" s="50">
        <f t="shared" si="1172"/>
        <v>1</v>
      </c>
      <c r="M616" s="22">
        <f t="shared" ref="M616:N616" si="1253">M617+M618+M619+M620+M621+M622+M623</f>
        <v>6105000</v>
      </c>
      <c r="N616" s="22">
        <f t="shared" si="1253"/>
        <v>6450000</v>
      </c>
      <c r="O616" s="22">
        <f t="shared" ref="O616:Q616" si="1254">O617+O618+O619+O620+O621+O622+O623</f>
        <v>2184343</v>
      </c>
      <c r="P616" s="22">
        <f t="shared" si="1254"/>
        <v>6587393</v>
      </c>
      <c r="Q616" s="51">
        <f t="shared" si="1254"/>
        <v>-137393</v>
      </c>
      <c r="R616" s="52">
        <f t="shared" si="1154"/>
        <v>1.0213012403100776</v>
      </c>
      <c r="S616" s="22">
        <f t="shared" ref="S616" si="1255">S617+S618+S619+S620+S621+S622+S623</f>
        <v>0</v>
      </c>
      <c r="T616" s="63"/>
      <c r="U616" s="12" t="s">
        <v>91</v>
      </c>
    </row>
    <row r="617" spans="1:21" ht="18.75" hidden="1" x14ac:dyDescent="0.25">
      <c r="A617" s="13" t="str">
        <f t="shared" si="1166"/>
        <v>b</v>
      </c>
      <c r="B617" s="13" t="str">
        <f t="shared" si="1167"/>
        <v>b</v>
      </c>
      <c r="C617" s="5" t="s">
        <v>2</v>
      </c>
      <c r="D617" s="6" t="s">
        <v>4</v>
      </c>
      <c r="E617" s="23"/>
      <c r="F617" s="23"/>
      <c r="G617" s="23">
        <v>0</v>
      </c>
      <c r="H617" s="23"/>
      <c r="I617" s="23"/>
      <c r="J617" s="23">
        <f t="shared" si="1170"/>
        <v>0</v>
      </c>
      <c r="K617" s="23">
        <f t="shared" si="1171"/>
        <v>0</v>
      </c>
      <c r="L617" s="24" t="e">
        <f t="shared" si="1172"/>
        <v>#DIV/0!</v>
      </c>
      <c r="M617" s="28">
        <v>0</v>
      </c>
      <c r="N617" s="28">
        <v>0</v>
      </c>
      <c r="O617" s="23"/>
      <c r="P617" s="23">
        <f t="shared" ref="P617:P626" si="1256">J617+O617</f>
        <v>0</v>
      </c>
      <c r="Q617" s="23">
        <f t="shared" ref="Q617:Q626" si="1257">N617-P617</f>
        <v>0</v>
      </c>
      <c r="R617" s="26" t="e">
        <f t="shared" si="1154"/>
        <v>#DIV/0!</v>
      </c>
      <c r="S617" s="28">
        <v>0</v>
      </c>
      <c r="T617" s="68"/>
      <c r="U617" s="12" t="s">
        <v>91</v>
      </c>
    </row>
    <row r="618" spans="1:21" ht="18.75" hidden="1" x14ac:dyDescent="0.25">
      <c r="A618" s="13" t="str">
        <f t="shared" si="1166"/>
        <v>b</v>
      </c>
      <c r="B618" s="13" t="str">
        <f t="shared" si="1167"/>
        <v>b</v>
      </c>
      <c r="C618" s="5" t="s">
        <v>2</v>
      </c>
      <c r="D618" s="6" t="s">
        <v>5</v>
      </c>
      <c r="E618" s="23"/>
      <c r="F618" s="23"/>
      <c r="G618" s="23">
        <v>0</v>
      </c>
      <c r="H618" s="23"/>
      <c r="I618" s="23"/>
      <c r="J618" s="23">
        <f t="shared" si="1170"/>
        <v>0</v>
      </c>
      <c r="K618" s="23">
        <f t="shared" si="1171"/>
        <v>0</v>
      </c>
      <c r="L618" s="24" t="e">
        <f t="shared" si="1172"/>
        <v>#DIV/0!</v>
      </c>
      <c r="M618" s="28">
        <v>0</v>
      </c>
      <c r="N618" s="28">
        <v>0</v>
      </c>
      <c r="O618" s="23"/>
      <c r="P618" s="23">
        <f t="shared" si="1256"/>
        <v>0</v>
      </c>
      <c r="Q618" s="23">
        <f t="shared" si="1257"/>
        <v>0</v>
      </c>
      <c r="R618" s="26" t="e">
        <f t="shared" si="1154"/>
        <v>#DIV/0!</v>
      </c>
      <c r="S618" s="28">
        <v>0</v>
      </c>
      <c r="T618" s="68"/>
      <c r="U618" s="12" t="s">
        <v>91</v>
      </c>
    </row>
    <row r="619" spans="1:21" ht="18.75" hidden="1" x14ac:dyDescent="0.25">
      <c r="A619" s="13" t="str">
        <f t="shared" si="1166"/>
        <v>b</v>
      </c>
      <c r="B619" s="13" t="str">
        <f t="shared" si="1167"/>
        <v>b</v>
      </c>
      <c r="C619" s="5" t="s">
        <v>2</v>
      </c>
      <c r="D619" s="6" t="s">
        <v>6</v>
      </c>
      <c r="E619" s="23"/>
      <c r="F619" s="23"/>
      <c r="G619" s="23">
        <v>0</v>
      </c>
      <c r="H619" s="23"/>
      <c r="I619" s="23"/>
      <c r="J619" s="23">
        <f t="shared" si="1170"/>
        <v>0</v>
      </c>
      <c r="K619" s="23">
        <f t="shared" si="1171"/>
        <v>0</v>
      </c>
      <c r="L619" s="24" t="e">
        <f t="shared" si="1172"/>
        <v>#DIV/0!</v>
      </c>
      <c r="M619" s="28">
        <v>0</v>
      </c>
      <c r="N619" s="28">
        <v>0</v>
      </c>
      <c r="O619" s="23"/>
      <c r="P619" s="23">
        <f t="shared" si="1256"/>
        <v>0</v>
      </c>
      <c r="Q619" s="23">
        <f t="shared" si="1257"/>
        <v>0</v>
      </c>
      <c r="R619" s="26" t="e">
        <f t="shared" si="1154"/>
        <v>#DIV/0!</v>
      </c>
      <c r="S619" s="28">
        <v>0</v>
      </c>
      <c r="T619" s="68"/>
      <c r="U619" s="12" t="s">
        <v>91</v>
      </c>
    </row>
    <row r="620" spans="1:21" ht="18.75" hidden="1" x14ac:dyDescent="0.25">
      <c r="A620" s="13" t="str">
        <f t="shared" si="1166"/>
        <v>b</v>
      </c>
      <c r="B620" s="13" t="str">
        <f t="shared" si="1167"/>
        <v>b</v>
      </c>
      <c r="C620" s="5" t="s">
        <v>2</v>
      </c>
      <c r="D620" s="7" t="s">
        <v>7</v>
      </c>
      <c r="E620" s="23"/>
      <c r="F620" s="23"/>
      <c r="G620" s="23">
        <v>0</v>
      </c>
      <c r="H620" s="23"/>
      <c r="I620" s="23"/>
      <c r="J620" s="23">
        <f t="shared" si="1170"/>
        <v>0</v>
      </c>
      <c r="K620" s="23">
        <f t="shared" si="1171"/>
        <v>0</v>
      </c>
      <c r="L620" s="24" t="e">
        <f t="shared" si="1172"/>
        <v>#DIV/0!</v>
      </c>
      <c r="M620" s="28">
        <v>0</v>
      </c>
      <c r="N620" s="28">
        <v>0</v>
      </c>
      <c r="O620" s="23"/>
      <c r="P620" s="23">
        <f t="shared" si="1256"/>
        <v>0</v>
      </c>
      <c r="Q620" s="23">
        <f t="shared" si="1257"/>
        <v>0</v>
      </c>
      <c r="R620" s="26" t="e">
        <f t="shared" si="1154"/>
        <v>#DIV/0!</v>
      </c>
      <c r="S620" s="28">
        <v>0</v>
      </c>
      <c r="T620" s="68"/>
      <c r="U620" s="12" t="s">
        <v>91</v>
      </c>
    </row>
    <row r="621" spans="1:21" ht="18.75" hidden="1" x14ac:dyDescent="0.25">
      <c r="A621" s="13" t="str">
        <f t="shared" si="1166"/>
        <v>b</v>
      </c>
      <c r="B621" s="13" t="str">
        <f t="shared" si="1167"/>
        <v>b</v>
      </c>
      <c r="C621" s="5" t="s">
        <v>2</v>
      </c>
      <c r="D621" s="7" t="s">
        <v>8</v>
      </c>
      <c r="E621" s="23"/>
      <c r="F621" s="23"/>
      <c r="G621" s="23">
        <v>0</v>
      </c>
      <c r="H621" s="23"/>
      <c r="I621" s="23"/>
      <c r="J621" s="23">
        <f t="shared" si="1170"/>
        <v>0</v>
      </c>
      <c r="K621" s="23">
        <f t="shared" si="1171"/>
        <v>0</v>
      </c>
      <c r="L621" s="24" t="e">
        <f t="shared" si="1172"/>
        <v>#DIV/0!</v>
      </c>
      <c r="M621" s="28">
        <v>0</v>
      </c>
      <c r="N621" s="28">
        <v>0</v>
      </c>
      <c r="O621" s="23"/>
      <c r="P621" s="23">
        <f t="shared" si="1256"/>
        <v>0</v>
      </c>
      <c r="Q621" s="23">
        <f t="shared" si="1257"/>
        <v>0</v>
      </c>
      <c r="R621" s="26" t="e">
        <f t="shared" si="1154"/>
        <v>#DIV/0!</v>
      </c>
      <c r="S621" s="28">
        <v>0</v>
      </c>
      <c r="T621" s="68"/>
      <c r="U621" s="12" t="s">
        <v>91</v>
      </c>
    </row>
    <row r="622" spans="1:21" ht="18.75" hidden="1" x14ac:dyDescent="0.25">
      <c r="A622" s="13" t="str">
        <f t="shared" si="1166"/>
        <v>b</v>
      </c>
      <c r="B622" s="13" t="str">
        <f t="shared" si="1167"/>
        <v>a</v>
      </c>
      <c r="C622" s="5" t="s">
        <v>2</v>
      </c>
      <c r="D622" s="7" t="s">
        <v>9</v>
      </c>
      <c r="E622" s="23"/>
      <c r="F622" s="23"/>
      <c r="G622" s="23">
        <v>4403050</v>
      </c>
      <c r="H622" s="23">
        <v>2877014</v>
      </c>
      <c r="I622" s="23">
        <v>1526036</v>
      </c>
      <c r="J622" s="23">
        <f t="shared" si="1170"/>
        <v>4403050</v>
      </c>
      <c r="K622" s="49">
        <f t="shared" si="1171"/>
        <v>0</v>
      </c>
      <c r="L622" s="50">
        <f t="shared" si="1172"/>
        <v>1</v>
      </c>
      <c r="M622" s="28">
        <v>6105000</v>
      </c>
      <c r="N622" s="28">
        <v>6450000</v>
      </c>
      <c r="O622" s="23">
        <v>2184343</v>
      </c>
      <c r="P622" s="23">
        <f t="shared" si="1256"/>
        <v>6587393</v>
      </c>
      <c r="Q622" s="49">
        <f t="shared" si="1257"/>
        <v>-137393</v>
      </c>
      <c r="R622" s="53">
        <f t="shared" si="1154"/>
        <v>1.0213012403100776</v>
      </c>
      <c r="S622" s="28">
        <v>0</v>
      </c>
      <c r="T622" s="68"/>
      <c r="U622" s="12" t="s">
        <v>91</v>
      </c>
    </row>
    <row r="623" spans="1:21" ht="18.75" hidden="1" x14ac:dyDescent="0.25">
      <c r="A623" s="13" t="str">
        <f t="shared" si="1166"/>
        <v>b</v>
      </c>
      <c r="B623" s="13" t="str">
        <f t="shared" si="1167"/>
        <v>b</v>
      </c>
      <c r="C623" s="5" t="s">
        <v>2</v>
      </c>
      <c r="D623" s="7" t="s">
        <v>10</v>
      </c>
      <c r="E623" s="23"/>
      <c r="F623" s="23"/>
      <c r="G623" s="23">
        <v>0</v>
      </c>
      <c r="H623" s="23"/>
      <c r="I623" s="23"/>
      <c r="J623" s="23">
        <f t="shared" si="1170"/>
        <v>0</v>
      </c>
      <c r="K623" s="23">
        <f t="shared" si="1171"/>
        <v>0</v>
      </c>
      <c r="L623" s="24" t="e">
        <f t="shared" si="1172"/>
        <v>#DIV/0!</v>
      </c>
      <c r="M623" s="28">
        <v>0</v>
      </c>
      <c r="N623" s="28">
        <v>0</v>
      </c>
      <c r="O623" s="23"/>
      <c r="P623" s="23">
        <f t="shared" si="1256"/>
        <v>0</v>
      </c>
      <c r="Q623" s="23">
        <f t="shared" si="1257"/>
        <v>0</v>
      </c>
      <c r="R623" s="26" t="e">
        <f t="shared" si="1154"/>
        <v>#DIV/0!</v>
      </c>
      <c r="S623" s="28">
        <v>0</v>
      </c>
      <c r="T623" s="68"/>
      <c r="U623" s="12" t="s">
        <v>91</v>
      </c>
    </row>
    <row r="624" spans="1:21" ht="18.75" hidden="1" x14ac:dyDescent="0.25">
      <c r="A624" s="13" t="str">
        <f t="shared" si="1166"/>
        <v>b</v>
      </c>
      <c r="B624" s="13" t="str">
        <f t="shared" si="1167"/>
        <v>b</v>
      </c>
      <c r="C624" s="5" t="s">
        <v>2</v>
      </c>
      <c r="D624" s="4" t="s">
        <v>11</v>
      </c>
      <c r="E624" s="22"/>
      <c r="F624" s="22"/>
      <c r="G624" s="22">
        <v>0</v>
      </c>
      <c r="H624" s="22"/>
      <c r="I624" s="22"/>
      <c r="J624" s="23">
        <f t="shared" si="1170"/>
        <v>0</v>
      </c>
      <c r="K624" s="23">
        <f t="shared" si="1171"/>
        <v>0</v>
      </c>
      <c r="L624" s="24" t="e">
        <f t="shared" si="1172"/>
        <v>#DIV/0!</v>
      </c>
      <c r="M624" s="22">
        <v>0</v>
      </c>
      <c r="N624" s="22">
        <v>0</v>
      </c>
      <c r="O624" s="22"/>
      <c r="P624" s="22">
        <f t="shared" si="1256"/>
        <v>0</v>
      </c>
      <c r="Q624" s="22">
        <f t="shared" si="1257"/>
        <v>0</v>
      </c>
      <c r="R624" s="25" t="e">
        <f t="shared" si="1154"/>
        <v>#DIV/0!</v>
      </c>
      <c r="S624" s="22">
        <v>0</v>
      </c>
      <c r="T624" s="63"/>
      <c r="U624" s="12" t="s">
        <v>91</v>
      </c>
    </row>
    <row r="625" spans="1:21" ht="18.75" hidden="1" x14ac:dyDescent="0.25">
      <c r="A625" s="13" t="str">
        <f t="shared" si="1166"/>
        <v>b</v>
      </c>
      <c r="B625" s="13" t="str">
        <f t="shared" si="1167"/>
        <v>b</v>
      </c>
      <c r="C625" s="5" t="s">
        <v>2</v>
      </c>
      <c r="D625" s="4" t="s">
        <v>12</v>
      </c>
      <c r="E625" s="22"/>
      <c r="F625" s="22"/>
      <c r="G625" s="22">
        <v>0</v>
      </c>
      <c r="H625" s="22"/>
      <c r="I625" s="22"/>
      <c r="J625" s="23">
        <f t="shared" si="1170"/>
        <v>0</v>
      </c>
      <c r="K625" s="23">
        <f t="shared" si="1171"/>
        <v>0</v>
      </c>
      <c r="L625" s="24" t="e">
        <f t="shared" si="1172"/>
        <v>#DIV/0!</v>
      </c>
      <c r="M625" s="22">
        <v>0</v>
      </c>
      <c r="N625" s="22">
        <v>0</v>
      </c>
      <c r="O625" s="22"/>
      <c r="P625" s="22">
        <f t="shared" si="1256"/>
        <v>0</v>
      </c>
      <c r="Q625" s="22">
        <f t="shared" si="1257"/>
        <v>0</v>
      </c>
      <c r="R625" s="25" t="e">
        <f t="shared" si="1154"/>
        <v>#DIV/0!</v>
      </c>
      <c r="S625" s="22">
        <v>0</v>
      </c>
      <c r="T625" s="63"/>
      <c r="U625" s="12" t="s">
        <v>91</v>
      </c>
    </row>
    <row r="626" spans="1:21" ht="18.75" hidden="1" x14ac:dyDescent="0.25">
      <c r="A626" s="13" t="str">
        <f t="shared" si="1166"/>
        <v>b</v>
      </c>
      <c r="B626" s="13" t="str">
        <f t="shared" si="1167"/>
        <v>b</v>
      </c>
      <c r="C626" s="5" t="s">
        <v>2</v>
      </c>
      <c r="D626" s="4" t="s">
        <v>13</v>
      </c>
      <c r="E626" s="22"/>
      <c r="F626" s="22"/>
      <c r="G626" s="22">
        <v>0</v>
      </c>
      <c r="H626" s="22"/>
      <c r="I626" s="22"/>
      <c r="J626" s="23">
        <f t="shared" si="1170"/>
        <v>0</v>
      </c>
      <c r="K626" s="23">
        <f t="shared" si="1171"/>
        <v>0</v>
      </c>
      <c r="L626" s="24" t="e">
        <f t="shared" si="1172"/>
        <v>#DIV/0!</v>
      </c>
      <c r="M626" s="22">
        <v>0</v>
      </c>
      <c r="N626" s="22">
        <v>0</v>
      </c>
      <c r="O626" s="22"/>
      <c r="P626" s="22">
        <f t="shared" si="1256"/>
        <v>0</v>
      </c>
      <c r="Q626" s="22">
        <f t="shared" si="1257"/>
        <v>0</v>
      </c>
      <c r="R626" s="25" t="e">
        <f t="shared" si="1154"/>
        <v>#DIV/0!</v>
      </c>
      <c r="S626" s="22">
        <v>0</v>
      </c>
      <c r="T626" s="63"/>
      <c r="U626" s="12" t="s">
        <v>91</v>
      </c>
    </row>
    <row r="627" spans="1:21" ht="72" hidden="1" x14ac:dyDescent="0.25">
      <c r="A627" s="13" t="str">
        <f t="shared" si="1166"/>
        <v>b</v>
      </c>
      <c r="B627" s="13" t="str">
        <f t="shared" si="1167"/>
        <v>a</v>
      </c>
      <c r="C627" s="16" t="s">
        <v>157</v>
      </c>
      <c r="D627" s="17" t="s">
        <v>57</v>
      </c>
      <c r="E627" s="34">
        <f t="shared" ref="E627:G627" si="1258">E628+E636+E637+E638</f>
        <v>0</v>
      </c>
      <c r="F627" s="34">
        <f t="shared" ref="F627" si="1259">F628+F636+F637+F638</f>
        <v>70000</v>
      </c>
      <c r="G627" s="34">
        <f t="shared" si="1258"/>
        <v>3370000</v>
      </c>
      <c r="H627" s="34">
        <f t="shared" ref="H627:I627" si="1260">H628+H636+H637+H638</f>
        <v>293437</v>
      </c>
      <c r="I627" s="34">
        <f t="shared" si="1260"/>
        <v>1561329</v>
      </c>
      <c r="J627" s="34">
        <f t="shared" si="1170"/>
        <v>1854766</v>
      </c>
      <c r="K627" s="40">
        <f t="shared" si="1171"/>
        <v>1515234</v>
      </c>
      <c r="L627" s="41">
        <f t="shared" si="1172"/>
        <v>0.55037566765578638</v>
      </c>
      <c r="M627" s="37">
        <f t="shared" ref="M627:N627" si="1261">M628+M636+M637+M638</f>
        <v>4000000</v>
      </c>
      <c r="N627" s="37">
        <f t="shared" si="1261"/>
        <v>3880000</v>
      </c>
      <c r="O627" s="34">
        <f t="shared" ref="O627" si="1262">O628+O636+O637+O638</f>
        <v>1524500</v>
      </c>
      <c r="P627" s="34">
        <f t="shared" ref="P627" si="1263">P628+P636+P637+P638</f>
        <v>3379266</v>
      </c>
      <c r="Q627" s="40">
        <f t="shared" ref="Q627" si="1264">Q628+Q636+Q637+Q638</f>
        <v>500734</v>
      </c>
      <c r="R627" s="42">
        <f t="shared" si="1154"/>
        <v>0.87094484536082473</v>
      </c>
      <c r="S627" s="37">
        <f t="shared" ref="S627" si="1265">S628+S636+S637+S638</f>
        <v>0</v>
      </c>
      <c r="T627" s="65"/>
      <c r="U627" s="12" t="s">
        <v>90</v>
      </c>
    </row>
    <row r="628" spans="1:21" ht="18.75" hidden="1" x14ac:dyDescent="0.25">
      <c r="A628" s="13" t="str">
        <f t="shared" si="1166"/>
        <v>b</v>
      </c>
      <c r="B628" s="13" t="str">
        <f t="shared" si="1167"/>
        <v>a</v>
      </c>
      <c r="C628" s="3" t="s">
        <v>2</v>
      </c>
      <c r="D628" s="4" t="s">
        <v>3</v>
      </c>
      <c r="E628" s="38">
        <f t="shared" ref="E628:I628" si="1266">E629+E630+E631+E632+E633+E634+E635</f>
        <v>0</v>
      </c>
      <c r="F628" s="38">
        <f t="shared" ref="F628" si="1267">F629+F630+F631+F632+F633+F634+F635</f>
        <v>70000</v>
      </c>
      <c r="G628" s="38">
        <f t="shared" si="1266"/>
        <v>3370000</v>
      </c>
      <c r="H628" s="38">
        <f t="shared" si="1266"/>
        <v>293437</v>
      </c>
      <c r="I628" s="38">
        <f t="shared" si="1266"/>
        <v>1561329</v>
      </c>
      <c r="J628" s="34">
        <f t="shared" si="1170"/>
        <v>1854766</v>
      </c>
      <c r="K628" s="40">
        <f t="shared" si="1171"/>
        <v>1515234</v>
      </c>
      <c r="L628" s="41">
        <f t="shared" si="1172"/>
        <v>0.55037566765578638</v>
      </c>
      <c r="M628" s="38">
        <f t="shared" ref="M628:N628" si="1268">M629+M630+M631+M632+M633+M634+M635</f>
        <v>4000000</v>
      </c>
      <c r="N628" s="38">
        <f t="shared" si="1268"/>
        <v>3880000</v>
      </c>
      <c r="O628" s="38">
        <f t="shared" ref="O628:Q628" si="1269">O629+O630+O631+O632+O633+O634+O635</f>
        <v>1524500</v>
      </c>
      <c r="P628" s="38">
        <f t="shared" si="1269"/>
        <v>3379266</v>
      </c>
      <c r="Q628" s="43">
        <f t="shared" si="1269"/>
        <v>500734</v>
      </c>
      <c r="R628" s="44">
        <f t="shared" si="1154"/>
        <v>0.87094484536082473</v>
      </c>
      <c r="S628" s="38">
        <f t="shared" ref="S628" si="1270">S629+S630+S631+S632+S633+S634+S635</f>
        <v>0</v>
      </c>
      <c r="T628" s="66"/>
      <c r="U628" s="12" t="s">
        <v>90</v>
      </c>
    </row>
    <row r="629" spans="1:21" ht="18.75" hidden="1" x14ac:dyDescent="0.25">
      <c r="A629" s="13" t="str">
        <f t="shared" si="1166"/>
        <v>b</v>
      </c>
      <c r="B629" s="13" t="str">
        <f t="shared" si="1167"/>
        <v>b</v>
      </c>
      <c r="C629" s="5" t="s">
        <v>2</v>
      </c>
      <c r="D629" s="6" t="s">
        <v>4</v>
      </c>
      <c r="E629" s="23"/>
      <c r="F629" s="23"/>
      <c r="G629" s="23">
        <v>0</v>
      </c>
      <c r="H629" s="23"/>
      <c r="I629" s="23"/>
      <c r="J629" s="23">
        <f t="shared" si="1170"/>
        <v>0</v>
      </c>
      <c r="K629" s="23">
        <f t="shared" si="1171"/>
        <v>0</v>
      </c>
      <c r="L629" s="24" t="e">
        <f t="shared" si="1172"/>
        <v>#DIV/0!</v>
      </c>
      <c r="M629" s="28">
        <v>0</v>
      </c>
      <c r="N629" s="28">
        <v>0</v>
      </c>
      <c r="O629" s="23"/>
      <c r="P629" s="23">
        <f t="shared" ref="P629:P638" si="1271">J629+O629</f>
        <v>0</v>
      </c>
      <c r="Q629" s="23">
        <f t="shared" ref="Q629:Q638" si="1272">N629-P629</f>
        <v>0</v>
      </c>
      <c r="R629" s="26" t="e">
        <f t="shared" si="1154"/>
        <v>#DIV/0!</v>
      </c>
      <c r="S629" s="28">
        <v>0</v>
      </c>
      <c r="T629" s="68"/>
      <c r="U629" s="12" t="s">
        <v>90</v>
      </c>
    </row>
    <row r="630" spans="1:21" ht="18.75" hidden="1" x14ac:dyDescent="0.25">
      <c r="A630" s="13" t="str">
        <f t="shared" si="1166"/>
        <v>b</v>
      </c>
      <c r="B630" s="13" t="str">
        <f t="shared" si="1167"/>
        <v>a</v>
      </c>
      <c r="C630" s="5" t="s">
        <v>2</v>
      </c>
      <c r="D630" s="6" t="s">
        <v>5</v>
      </c>
      <c r="E630" s="34"/>
      <c r="F630" s="34">
        <v>70000</v>
      </c>
      <c r="G630" s="34">
        <v>3370000</v>
      </c>
      <c r="H630" s="34">
        <v>293437</v>
      </c>
      <c r="I630" s="34">
        <v>1561329</v>
      </c>
      <c r="J630" s="34">
        <f t="shared" si="1170"/>
        <v>1854766</v>
      </c>
      <c r="K630" s="40">
        <f t="shared" si="1171"/>
        <v>1515234</v>
      </c>
      <c r="L630" s="41">
        <f t="shared" si="1172"/>
        <v>0.55037566765578638</v>
      </c>
      <c r="M630" s="39">
        <v>4000000</v>
      </c>
      <c r="N630" s="39">
        <v>3880000</v>
      </c>
      <c r="O630" s="34">
        <v>1524500</v>
      </c>
      <c r="P630" s="34">
        <f t="shared" si="1271"/>
        <v>3379266</v>
      </c>
      <c r="Q630" s="40">
        <f t="shared" si="1272"/>
        <v>500734</v>
      </c>
      <c r="R630" s="42">
        <f t="shared" si="1154"/>
        <v>0.87094484536082473</v>
      </c>
      <c r="S630" s="39">
        <v>0</v>
      </c>
      <c r="T630" s="67"/>
      <c r="U630" s="12" t="s">
        <v>90</v>
      </c>
    </row>
    <row r="631" spans="1:21" ht="18.75" hidden="1" x14ac:dyDescent="0.25">
      <c r="A631" s="13" t="str">
        <f t="shared" si="1166"/>
        <v>b</v>
      </c>
      <c r="B631" s="13" t="str">
        <f t="shared" si="1167"/>
        <v>b</v>
      </c>
      <c r="C631" s="5" t="s">
        <v>2</v>
      </c>
      <c r="D631" s="6" t="s">
        <v>6</v>
      </c>
      <c r="E631" s="23"/>
      <c r="F631" s="23"/>
      <c r="G631" s="23">
        <v>0</v>
      </c>
      <c r="H631" s="23"/>
      <c r="I631" s="23"/>
      <c r="J631" s="23">
        <f t="shared" si="1170"/>
        <v>0</v>
      </c>
      <c r="K631" s="23">
        <f t="shared" si="1171"/>
        <v>0</v>
      </c>
      <c r="L631" s="24" t="e">
        <f t="shared" si="1172"/>
        <v>#DIV/0!</v>
      </c>
      <c r="M631" s="28">
        <v>0</v>
      </c>
      <c r="N631" s="28">
        <v>0</v>
      </c>
      <c r="O631" s="23"/>
      <c r="P631" s="23">
        <f t="shared" si="1271"/>
        <v>0</v>
      </c>
      <c r="Q631" s="23">
        <f t="shared" si="1272"/>
        <v>0</v>
      </c>
      <c r="R631" s="26" t="e">
        <f t="shared" si="1154"/>
        <v>#DIV/0!</v>
      </c>
      <c r="S631" s="28">
        <v>0</v>
      </c>
      <c r="T631" s="68"/>
      <c r="U631" s="12" t="s">
        <v>90</v>
      </c>
    </row>
    <row r="632" spans="1:21" ht="18.75" hidden="1" x14ac:dyDescent="0.25">
      <c r="A632" s="13" t="str">
        <f t="shared" si="1166"/>
        <v>b</v>
      </c>
      <c r="B632" s="13" t="str">
        <f t="shared" si="1167"/>
        <v>b</v>
      </c>
      <c r="C632" s="5" t="s">
        <v>2</v>
      </c>
      <c r="D632" s="7" t="s">
        <v>7</v>
      </c>
      <c r="E632" s="23"/>
      <c r="F632" s="23"/>
      <c r="G632" s="23">
        <v>0</v>
      </c>
      <c r="H632" s="23"/>
      <c r="I632" s="23"/>
      <c r="J632" s="23">
        <f t="shared" si="1170"/>
        <v>0</v>
      </c>
      <c r="K632" s="23">
        <f t="shared" si="1171"/>
        <v>0</v>
      </c>
      <c r="L632" s="24" t="e">
        <f t="shared" si="1172"/>
        <v>#DIV/0!</v>
      </c>
      <c r="M632" s="28">
        <v>0</v>
      </c>
      <c r="N632" s="28">
        <v>0</v>
      </c>
      <c r="O632" s="23"/>
      <c r="P632" s="23">
        <f t="shared" si="1271"/>
        <v>0</v>
      </c>
      <c r="Q632" s="23">
        <f t="shared" si="1272"/>
        <v>0</v>
      </c>
      <c r="R632" s="26" t="e">
        <f t="shared" ref="R632:R695" si="1273">P632/N632</f>
        <v>#DIV/0!</v>
      </c>
      <c r="S632" s="28">
        <v>0</v>
      </c>
      <c r="T632" s="68"/>
      <c r="U632" s="12" t="s">
        <v>90</v>
      </c>
    </row>
    <row r="633" spans="1:21" ht="18.75" hidden="1" x14ac:dyDescent="0.25">
      <c r="A633" s="13" t="str">
        <f t="shared" si="1166"/>
        <v>b</v>
      </c>
      <c r="B633" s="13" t="str">
        <f t="shared" si="1167"/>
        <v>b</v>
      </c>
      <c r="C633" s="5" t="s">
        <v>2</v>
      </c>
      <c r="D633" s="7" t="s">
        <v>8</v>
      </c>
      <c r="E633" s="23"/>
      <c r="F633" s="23"/>
      <c r="G633" s="23">
        <v>0</v>
      </c>
      <c r="H633" s="23"/>
      <c r="I633" s="23"/>
      <c r="J633" s="23">
        <f t="shared" si="1170"/>
        <v>0</v>
      </c>
      <c r="K633" s="23">
        <f t="shared" si="1171"/>
        <v>0</v>
      </c>
      <c r="L633" s="24" t="e">
        <f t="shared" si="1172"/>
        <v>#DIV/0!</v>
      </c>
      <c r="M633" s="28">
        <v>0</v>
      </c>
      <c r="N633" s="28">
        <v>0</v>
      </c>
      <c r="O633" s="23"/>
      <c r="P633" s="23">
        <f t="shared" si="1271"/>
        <v>0</v>
      </c>
      <c r="Q633" s="23">
        <f t="shared" si="1272"/>
        <v>0</v>
      </c>
      <c r="R633" s="26" t="e">
        <f t="shared" si="1273"/>
        <v>#DIV/0!</v>
      </c>
      <c r="S633" s="28">
        <v>0</v>
      </c>
      <c r="T633" s="68"/>
      <c r="U633" s="12" t="s">
        <v>90</v>
      </c>
    </row>
    <row r="634" spans="1:21" ht="18.75" hidden="1" x14ac:dyDescent="0.25">
      <c r="A634" s="13" t="str">
        <f t="shared" si="1166"/>
        <v>b</v>
      </c>
      <c r="B634" s="13" t="str">
        <f t="shared" si="1167"/>
        <v>b</v>
      </c>
      <c r="C634" s="5" t="s">
        <v>2</v>
      </c>
      <c r="D634" s="7" t="s">
        <v>9</v>
      </c>
      <c r="E634" s="23"/>
      <c r="F634" s="23"/>
      <c r="G634" s="23">
        <v>0</v>
      </c>
      <c r="H634" s="23"/>
      <c r="I634" s="23"/>
      <c r="J634" s="23">
        <f t="shared" si="1170"/>
        <v>0</v>
      </c>
      <c r="K634" s="23">
        <f t="shared" si="1171"/>
        <v>0</v>
      </c>
      <c r="L634" s="24" t="e">
        <f t="shared" si="1172"/>
        <v>#DIV/0!</v>
      </c>
      <c r="M634" s="28">
        <v>0</v>
      </c>
      <c r="N634" s="28">
        <v>0</v>
      </c>
      <c r="O634" s="23"/>
      <c r="P634" s="23">
        <f t="shared" si="1271"/>
        <v>0</v>
      </c>
      <c r="Q634" s="23">
        <f t="shared" si="1272"/>
        <v>0</v>
      </c>
      <c r="R634" s="26" t="e">
        <f t="shared" si="1273"/>
        <v>#DIV/0!</v>
      </c>
      <c r="S634" s="28">
        <v>0</v>
      </c>
      <c r="T634" s="68"/>
      <c r="U634" s="12" t="s">
        <v>90</v>
      </c>
    </row>
    <row r="635" spans="1:21" ht="18.75" hidden="1" x14ac:dyDescent="0.25">
      <c r="A635" s="13" t="str">
        <f t="shared" si="1166"/>
        <v>b</v>
      </c>
      <c r="B635" s="13" t="str">
        <f t="shared" si="1167"/>
        <v>b</v>
      </c>
      <c r="C635" s="5" t="s">
        <v>2</v>
      </c>
      <c r="D635" s="7" t="s">
        <v>10</v>
      </c>
      <c r="E635" s="23"/>
      <c r="F635" s="23"/>
      <c r="G635" s="23">
        <v>0</v>
      </c>
      <c r="H635" s="23"/>
      <c r="I635" s="23"/>
      <c r="J635" s="23">
        <f t="shared" si="1170"/>
        <v>0</v>
      </c>
      <c r="K635" s="23">
        <f t="shared" si="1171"/>
        <v>0</v>
      </c>
      <c r="L635" s="24" t="e">
        <f t="shared" si="1172"/>
        <v>#DIV/0!</v>
      </c>
      <c r="M635" s="28">
        <v>0</v>
      </c>
      <c r="N635" s="28">
        <v>0</v>
      </c>
      <c r="O635" s="23"/>
      <c r="P635" s="23">
        <f t="shared" si="1271"/>
        <v>0</v>
      </c>
      <c r="Q635" s="23">
        <f t="shared" si="1272"/>
        <v>0</v>
      </c>
      <c r="R635" s="26" t="e">
        <f t="shared" si="1273"/>
        <v>#DIV/0!</v>
      </c>
      <c r="S635" s="28">
        <v>0</v>
      </c>
      <c r="T635" s="68"/>
      <c r="U635" s="12" t="s">
        <v>90</v>
      </c>
    </row>
    <row r="636" spans="1:21" ht="18.75" hidden="1" x14ac:dyDescent="0.25">
      <c r="A636" s="13" t="str">
        <f t="shared" si="1166"/>
        <v>b</v>
      </c>
      <c r="B636" s="13" t="str">
        <f t="shared" si="1167"/>
        <v>b</v>
      </c>
      <c r="C636" s="5" t="s">
        <v>2</v>
      </c>
      <c r="D636" s="4" t="s">
        <v>11</v>
      </c>
      <c r="E636" s="22"/>
      <c r="F636" s="22"/>
      <c r="G636" s="22">
        <v>0</v>
      </c>
      <c r="H636" s="22"/>
      <c r="I636" s="22"/>
      <c r="J636" s="23">
        <f t="shared" si="1170"/>
        <v>0</v>
      </c>
      <c r="K636" s="23">
        <f t="shared" si="1171"/>
        <v>0</v>
      </c>
      <c r="L636" s="24" t="e">
        <f t="shared" si="1172"/>
        <v>#DIV/0!</v>
      </c>
      <c r="M636" s="22">
        <v>0</v>
      </c>
      <c r="N636" s="22">
        <v>0</v>
      </c>
      <c r="O636" s="22"/>
      <c r="P636" s="22">
        <f t="shared" si="1271"/>
        <v>0</v>
      </c>
      <c r="Q636" s="22">
        <f t="shared" si="1272"/>
        <v>0</v>
      </c>
      <c r="R636" s="25" t="e">
        <f t="shared" si="1273"/>
        <v>#DIV/0!</v>
      </c>
      <c r="S636" s="22">
        <v>0</v>
      </c>
      <c r="T636" s="63"/>
      <c r="U636" s="12" t="s">
        <v>90</v>
      </c>
    </row>
    <row r="637" spans="1:21" ht="18.75" hidden="1" x14ac:dyDescent="0.25">
      <c r="A637" s="13" t="str">
        <f t="shared" si="1166"/>
        <v>b</v>
      </c>
      <c r="B637" s="13" t="str">
        <f t="shared" si="1167"/>
        <v>b</v>
      </c>
      <c r="C637" s="5" t="s">
        <v>2</v>
      </c>
      <c r="D637" s="4" t="s">
        <v>12</v>
      </c>
      <c r="E637" s="22"/>
      <c r="F637" s="22"/>
      <c r="G637" s="22">
        <v>0</v>
      </c>
      <c r="H637" s="22"/>
      <c r="I637" s="22"/>
      <c r="J637" s="23">
        <f t="shared" si="1170"/>
        <v>0</v>
      </c>
      <c r="K637" s="23">
        <f t="shared" si="1171"/>
        <v>0</v>
      </c>
      <c r="L637" s="24" t="e">
        <f t="shared" si="1172"/>
        <v>#DIV/0!</v>
      </c>
      <c r="M637" s="22">
        <v>0</v>
      </c>
      <c r="N637" s="22">
        <v>0</v>
      </c>
      <c r="O637" s="22"/>
      <c r="P637" s="22">
        <f t="shared" si="1271"/>
        <v>0</v>
      </c>
      <c r="Q637" s="22">
        <f t="shared" si="1272"/>
        <v>0</v>
      </c>
      <c r="R637" s="25" t="e">
        <f t="shared" si="1273"/>
        <v>#DIV/0!</v>
      </c>
      <c r="S637" s="22">
        <v>0</v>
      </c>
      <c r="T637" s="63"/>
      <c r="U637" s="12" t="s">
        <v>90</v>
      </c>
    </row>
    <row r="638" spans="1:21" ht="18.75" hidden="1" x14ac:dyDescent="0.25">
      <c r="A638" s="13" t="str">
        <f t="shared" si="1166"/>
        <v>b</v>
      </c>
      <c r="B638" s="13" t="str">
        <f t="shared" si="1167"/>
        <v>b</v>
      </c>
      <c r="C638" s="5" t="s">
        <v>2</v>
      </c>
      <c r="D638" s="4" t="s">
        <v>13</v>
      </c>
      <c r="E638" s="22"/>
      <c r="F638" s="22"/>
      <c r="G638" s="22">
        <v>0</v>
      </c>
      <c r="H638" s="22"/>
      <c r="I638" s="22"/>
      <c r="J638" s="23">
        <f t="shared" si="1170"/>
        <v>0</v>
      </c>
      <c r="K638" s="23">
        <f t="shared" si="1171"/>
        <v>0</v>
      </c>
      <c r="L638" s="24" t="e">
        <f t="shared" si="1172"/>
        <v>#DIV/0!</v>
      </c>
      <c r="M638" s="22">
        <v>0</v>
      </c>
      <c r="N638" s="22">
        <v>0</v>
      </c>
      <c r="O638" s="22"/>
      <c r="P638" s="22">
        <f t="shared" si="1271"/>
        <v>0</v>
      </c>
      <c r="Q638" s="22">
        <f t="shared" si="1272"/>
        <v>0</v>
      </c>
      <c r="R638" s="25" t="e">
        <f t="shared" si="1273"/>
        <v>#DIV/0!</v>
      </c>
      <c r="S638" s="22">
        <v>0</v>
      </c>
      <c r="T638" s="63"/>
      <c r="U638" s="12" t="s">
        <v>90</v>
      </c>
    </row>
    <row r="639" spans="1:21" ht="126" hidden="1" x14ac:dyDescent="0.25">
      <c r="A639" s="13" t="str">
        <f t="shared" si="1166"/>
        <v>b</v>
      </c>
      <c r="B639" s="13" t="str">
        <f t="shared" si="1167"/>
        <v>a</v>
      </c>
      <c r="C639" s="16" t="s">
        <v>158</v>
      </c>
      <c r="D639" s="17" t="s">
        <v>58</v>
      </c>
      <c r="E639" s="34">
        <f t="shared" ref="E639:G639" si="1274">E640+E648+E649+E650</f>
        <v>0</v>
      </c>
      <c r="F639" s="34"/>
      <c r="G639" s="34">
        <f t="shared" si="1274"/>
        <v>100000</v>
      </c>
      <c r="H639" s="34">
        <f t="shared" ref="H639:I639" si="1275">H640+H648+H649+H650</f>
        <v>0</v>
      </c>
      <c r="I639" s="34">
        <f t="shared" si="1275"/>
        <v>100000</v>
      </c>
      <c r="J639" s="34">
        <f t="shared" si="1170"/>
        <v>100000</v>
      </c>
      <c r="K639" s="40">
        <f t="shared" si="1171"/>
        <v>0</v>
      </c>
      <c r="L639" s="41">
        <f t="shared" si="1172"/>
        <v>1</v>
      </c>
      <c r="M639" s="37">
        <f t="shared" ref="M639:N639" si="1276">M640+M648+M649+M650</f>
        <v>2415000</v>
      </c>
      <c r="N639" s="37">
        <f t="shared" si="1276"/>
        <v>2190000</v>
      </c>
      <c r="O639" s="34">
        <f t="shared" ref="O639" si="1277">O640+O648+O649+O650</f>
        <v>2090000</v>
      </c>
      <c r="P639" s="34">
        <f t="shared" ref="P639" si="1278">P640+P648+P649+P650</f>
        <v>2190000</v>
      </c>
      <c r="Q639" s="40">
        <f t="shared" ref="Q639" si="1279">Q640+Q648+Q649+Q650</f>
        <v>0</v>
      </c>
      <c r="R639" s="42">
        <f t="shared" si="1273"/>
        <v>1</v>
      </c>
      <c r="S639" s="37">
        <f t="shared" ref="S639" si="1280">S640+S648+S649+S650</f>
        <v>0</v>
      </c>
      <c r="T639" s="65"/>
      <c r="U639" s="12" t="s">
        <v>90</v>
      </c>
    </row>
    <row r="640" spans="1:21" ht="18.75" hidden="1" x14ac:dyDescent="0.25">
      <c r="A640" s="13" t="str">
        <f t="shared" si="1166"/>
        <v>b</v>
      </c>
      <c r="B640" s="13" t="str">
        <f t="shared" si="1167"/>
        <v>a</v>
      </c>
      <c r="C640" s="3" t="s">
        <v>2</v>
      </c>
      <c r="D640" s="4" t="s">
        <v>3</v>
      </c>
      <c r="E640" s="38">
        <f t="shared" ref="E640:I640" si="1281">E641+E642+E643+E644+E645+E646+E647</f>
        <v>0</v>
      </c>
      <c r="F640" s="38"/>
      <c r="G640" s="38">
        <f t="shared" si="1281"/>
        <v>100000</v>
      </c>
      <c r="H640" s="38">
        <f t="shared" si="1281"/>
        <v>0</v>
      </c>
      <c r="I640" s="38">
        <f t="shared" si="1281"/>
        <v>100000</v>
      </c>
      <c r="J640" s="34">
        <f t="shared" si="1170"/>
        <v>100000</v>
      </c>
      <c r="K640" s="40">
        <f t="shared" si="1171"/>
        <v>0</v>
      </c>
      <c r="L640" s="41">
        <f t="shared" si="1172"/>
        <v>1</v>
      </c>
      <c r="M640" s="38">
        <f t="shared" ref="M640:N640" si="1282">M641+M642+M643+M644+M645+M646+M647</f>
        <v>2415000</v>
      </c>
      <c r="N640" s="38">
        <f t="shared" si="1282"/>
        <v>2190000</v>
      </c>
      <c r="O640" s="38">
        <f t="shared" ref="O640:Q640" si="1283">O641+O642+O643+O644+O645+O646+O647</f>
        <v>2090000</v>
      </c>
      <c r="P640" s="38">
        <f t="shared" si="1283"/>
        <v>2190000</v>
      </c>
      <c r="Q640" s="43">
        <f t="shared" si="1283"/>
        <v>0</v>
      </c>
      <c r="R640" s="44">
        <f t="shared" si="1273"/>
        <v>1</v>
      </c>
      <c r="S640" s="38">
        <f t="shared" ref="S640" si="1284">S641+S642+S643+S644+S645+S646+S647</f>
        <v>0</v>
      </c>
      <c r="T640" s="66"/>
      <c r="U640" s="12" t="s">
        <v>90</v>
      </c>
    </row>
    <row r="641" spans="1:21" ht="18.75" hidden="1" x14ac:dyDescent="0.25">
      <c r="A641" s="13" t="str">
        <f t="shared" si="1166"/>
        <v>b</v>
      </c>
      <c r="B641" s="13" t="str">
        <f t="shared" si="1167"/>
        <v>b</v>
      </c>
      <c r="C641" s="5" t="s">
        <v>2</v>
      </c>
      <c r="D641" s="6" t="s">
        <v>4</v>
      </c>
      <c r="E641" s="23"/>
      <c r="F641" s="23"/>
      <c r="G641" s="23">
        <v>0</v>
      </c>
      <c r="H641" s="23"/>
      <c r="I641" s="23"/>
      <c r="J641" s="23">
        <f t="shared" si="1170"/>
        <v>0</v>
      </c>
      <c r="K641" s="23">
        <f t="shared" si="1171"/>
        <v>0</v>
      </c>
      <c r="L641" s="24" t="e">
        <f t="shared" si="1172"/>
        <v>#DIV/0!</v>
      </c>
      <c r="M641" s="28">
        <v>0</v>
      </c>
      <c r="N641" s="28">
        <v>0</v>
      </c>
      <c r="O641" s="23"/>
      <c r="P641" s="23">
        <f t="shared" ref="P641:P650" si="1285">J641+O641</f>
        <v>0</v>
      </c>
      <c r="Q641" s="23">
        <f t="shared" ref="Q641:Q650" si="1286">N641-P641</f>
        <v>0</v>
      </c>
      <c r="R641" s="26" t="e">
        <f t="shared" si="1273"/>
        <v>#DIV/0!</v>
      </c>
      <c r="S641" s="28">
        <v>0</v>
      </c>
      <c r="T641" s="68"/>
      <c r="U641" s="12" t="s">
        <v>90</v>
      </c>
    </row>
    <row r="642" spans="1:21" ht="18.75" hidden="1" x14ac:dyDescent="0.25">
      <c r="A642" s="13" t="str">
        <f t="shared" si="1166"/>
        <v>b</v>
      </c>
      <c r="B642" s="13" t="str">
        <f t="shared" si="1167"/>
        <v>a</v>
      </c>
      <c r="C642" s="5" t="s">
        <v>2</v>
      </c>
      <c r="D642" s="6" t="s">
        <v>5</v>
      </c>
      <c r="E642" s="34"/>
      <c r="F642" s="34"/>
      <c r="G642" s="34">
        <v>100000</v>
      </c>
      <c r="H642" s="34"/>
      <c r="I642" s="34">
        <v>100000</v>
      </c>
      <c r="J642" s="34">
        <f t="shared" si="1170"/>
        <v>100000</v>
      </c>
      <c r="K642" s="40">
        <f t="shared" si="1171"/>
        <v>0</v>
      </c>
      <c r="L642" s="41">
        <f t="shared" si="1172"/>
        <v>1</v>
      </c>
      <c r="M642" s="39">
        <v>2415000</v>
      </c>
      <c r="N642" s="39">
        <v>2190000</v>
      </c>
      <c r="O642" s="34">
        <v>2090000</v>
      </c>
      <c r="P642" s="34">
        <f t="shared" si="1285"/>
        <v>2190000</v>
      </c>
      <c r="Q642" s="40">
        <f t="shared" si="1286"/>
        <v>0</v>
      </c>
      <c r="R642" s="42">
        <f t="shared" si="1273"/>
        <v>1</v>
      </c>
      <c r="S642" s="39">
        <v>0</v>
      </c>
      <c r="T642" s="67"/>
      <c r="U642" s="12" t="s">
        <v>90</v>
      </c>
    </row>
    <row r="643" spans="1:21" ht="18.75" hidden="1" x14ac:dyDescent="0.25">
      <c r="A643" s="13" t="str">
        <f t="shared" si="1166"/>
        <v>b</v>
      </c>
      <c r="B643" s="13" t="str">
        <f t="shared" si="1167"/>
        <v>b</v>
      </c>
      <c r="C643" s="5" t="s">
        <v>2</v>
      </c>
      <c r="D643" s="6" t="s">
        <v>6</v>
      </c>
      <c r="E643" s="23"/>
      <c r="F643" s="23"/>
      <c r="G643" s="23"/>
      <c r="H643" s="23"/>
      <c r="I643" s="23"/>
      <c r="J643" s="23">
        <f t="shared" si="1170"/>
        <v>0</v>
      </c>
      <c r="K643" s="23">
        <f t="shared" si="1171"/>
        <v>0</v>
      </c>
      <c r="L643" s="24" t="e">
        <f t="shared" si="1172"/>
        <v>#DIV/0!</v>
      </c>
      <c r="M643" s="28">
        <v>0</v>
      </c>
      <c r="N643" s="28">
        <v>0</v>
      </c>
      <c r="O643" s="23"/>
      <c r="P643" s="23">
        <f t="shared" si="1285"/>
        <v>0</v>
      </c>
      <c r="Q643" s="23">
        <f t="shared" si="1286"/>
        <v>0</v>
      </c>
      <c r="R643" s="26" t="e">
        <f t="shared" si="1273"/>
        <v>#DIV/0!</v>
      </c>
      <c r="S643" s="28">
        <v>0</v>
      </c>
      <c r="T643" s="68"/>
      <c r="U643" s="12" t="s">
        <v>90</v>
      </c>
    </row>
    <row r="644" spans="1:21" ht="18.75" hidden="1" x14ac:dyDescent="0.25">
      <c r="A644" s="13" t="str">
        <f t="shared" ref="A644:A707" si="1287">IF((S644)&gt;0,"a","b")</f>
        <v>b</v>
      </c>
      <c r="B644" s="13" t="str">
        <f t="shared" ref="B644:B707" si="1288">IF((G644+H644+E644+J644+M644+N644+O644+P644)&gt;0,"a","b")</f>
        <v>b</v>
      </c>
      <c r="C644" s="5" t="s">
        <v>2</v>
      </c>
      <c r="D644" s="7" t="s">
        <v>7</v>
      </c>
      <c r="E644" s="23"/>
      <c r="F644" s="23"/>
      <c r="G644" s="23">
        <v>0</v>
      </c>
      <c r="H644" s="23"/>
      <c r="I644" s="23"/>
      <c r="J644" s="23">
        <f t="shared" ref="J644:J707" si="1289">H644+I644</f>
        <v>0</v>
      </c>
      <c r="K644" s="23">
        <f t="shared" ref="K644:K707" si="1290">G644-J644</f>
        <v>0</v>
      </c>
      <c r="L644" s="24" t="e">
        <f t="shared" ref="L644:L707" si="1291">J644/G644</f>
        <v>#DIV/0!</v>
      </c>
      <c r="M644" s="28">
        <v>0</v>
      </c>
      <c r="N644" s="28">
        <v>0</v>
      </c>
      <c r="O644" s="23"/>
      <c r="P644" s="23">
        <f t="shared" si="1285"/>
        <v>0</v>
      </c>
      <c r="Q644" s="23">
        <f t="shared" si="1286"/>
        <v>0</v>
      </c>
      <c r="R644" s="26" t="e">
        <f t="shared" si="1273"/>
        <v>#DIV/0!</v>
      </c>
      <c r="S644" s="28">
        <v>0</v>
      </c>
      <c r="T644" s="68"/>
      <c r="U644" s="12" t="s">
        <v>90</v>
      </c>
    </row>
    <row r="645" spans="1:21" ht="18.75" hidden="1" x14ac:dyDescent="0.25">
      <c r="A645" s="13" t="str">
        <f t="shared" si="1287"/>
        <v>b</v>
      </c>
      <c r="B645" s="13" t="str">
        <f t="shared" si="1288"/>
        <v>b</v>
      </c>
      <c r="C645" s="5" t="s">
        <v>2</v>
      </c>
      <c r="D645" s="7" t="s">
        <v>8</v>
      </c>
      <c r="E645" s="23"/>
      <c r="F645" s="23"/>
      <c r="G645" s="23">
        <v>0</v>
      </c>
      <c r="H645" s="23"/>
      <c r="I645" s="23"/>
      <c r="J645" s="23">
        <f t="shared" si="1289"/>
        <v>0</v>
      </c>
      <c r="K645" s="23">
        <f t="shared" si="1290"/>
        <v>0</v>
      </c>
      <c r="L645" s="24" t="e">
        <f t="shared" si="1291"/>
        <v>#DIV/0!</v>
      </c>
      <c r="M645" s="28">
        <v>0</v>
      </c>
      <c r="N645" s="28">
        <v>0</v>
      </c>
      <c r="O645" s="23"/>
      <c r="P645" s="23">
        <f t="shared" si="1285"/>
        <v>0</v>
      </c>
      <c r="Q645" s="23">
        <f t="shared" si="1286"/>
        <v>0</v>
      </c>
      <c r="R645" s="26" t="e">
        <f t="shared" si="1273"/>
        <v>#DIV/0!</v>
      </c>
      <c r="S645" s="28">
        <v>0</v>
      </c>
      <c r="T645" s="68"/>
      <c r="U645" s="12" t="s">
        <v>90</v>
      </c>
    </row>
    <row r="646" spans="1:21" ht="18.75" hidden="1" x14ac:dyDescent="0.25">
      <c r="A646" s="13" t="str">
        <f t="shared" si="1287"/>
        <v>b</v>
      </c>
      <c r="B646" s="13" t="str">
        <f t="shared" si="1288"/>
        <v>b</v>
      </c>
      <c r="C646" s="5" t="s">
        <v>2</v>
      </c>
      <c r="D646" s="7" t="s">
        <v>9</v>
      </c>
      <c r="E646" s="23"/>
      <c r="F646" s="23"/>
      <c r="G646" s="23">
        <v>0</v>
      </c>
      <c r="H646" s="23"/>
      <c r="I646" s="23"/>
      <c r="J646" s="23">
        <f t="shared" si="1289"/>
        <v>0</v>
      </c>
      <c r="K646" s="23">
        <f t="shared" si="1290"/>
        <v>0</v>
      </c>
      <c r="L646" s="24" t="e">
        <f t="shared" si="1291"/>
        <v>#DIV/0!</v>
      </c>
      <c r="M646" s="28">
        <v>0</v>
      </c>
      <c r="N646" s="28">
        <v>0</v>
      </c>
      <c r="O646" s="23"/>
      <c r="P646" s="23">
        <f t="shared" si="1285"/>
        <v>0</v>
      </c>
      <c r="Q646" s="23">
        <f t="shared" si="1286"/>
        <v>0</v>
      </c>
      <c r="R646" s="26" t="e">
        <f t="shared" si="1273"/>
        <v>#DIV/0!</v>
      </c>
      <c r="S646" s="28">
        <v>0</v>
      </c>
      <c r="T646" s="68"/>
      <c r="U646" s="12" t="s">
        <v>90</v>
      </c>
    </row>
    <row r="647" spans="1:21" ht="18.75" hidden="1" x14ac:dyDescent="0.25">
      <c r="A647" s="13" t="str">
        <f t="shared" si="1287"/>
        <v>b</v>
      </c>
      <c r="B647" s="13" t="str">
        <f t="shared" si="1288"/>
        <v>b</v>
      </c>
      <c r="C647" s="5" t="s">
        <v>2</v>
      </c>
      <c r="D647" s="7" t="s">
        <v>10</v>
      </c>
      <c r="E647" s="23"/>
      <c r="F647" s="23"/>
      <c r="G647" s="23">
        <v>0</v>
      </c>
      <c r="H647" s="23"/>
      <c r="I647" s="23"/>
      <c r="J647" s="23">
        <f t="shared" si="1289"/>
        <v>0</v>
      </c>
      <c r="K647" s="23">
        <f t="shared" si="1290"/>
        <v>0</v>
      </c>
      <c r="L647" s="24" t="e">
        <f t="shared" si="1291"/>
        <v>#DIV/0!</v>
      </c>
      <c r="M647" s="28">
        <v>0</v>
      </c>
      <c r="N647" s="28">
        <v>0</v>
      </c>
      <c r="O647" s="23"/>
      <c r="P647" s="23">
        <f t="shared" si="1285"/>
        <v>0</v>
      </c>
      <c r="Q647" s="23">
        <f t="shared" si="1286"/>
        <v>0</v>
      </c>
      <c r="R647" s="26" t="e">
        <f t="shared" si="1273"/>
        <v>#DIV/0!</v>
      </c>
      <c r="S647" s="28">
        <v>0</v>
      </c>
      <c r="T647" s="68"/>
      <c r="U647" s="12" t="s">
        <v>90</v>
      </c>
    </row>
    <row r="648" spans="1:21" ht="18.75" hidden="1" x14ac:dyDescent="0.25">
      <c r="A648" s="13" t="str">
        <f t="shared" si="1287"/>
        <v>b</v>
      </c>
      <c r="B648" s="13" t="str">
        <f t="shared" si="1288"/>
        <v>b</v>
      </c>
      <c r="C648" s="5" t="s">
        <v>2</v>
      </c>
      <c r="D648" s="4" t="s">
        <v>11</v>
      </c>
      <c r="E648" s="22"/>
      <c r="F648" s="22"/>
      <c r="G648" s="22">
        <v>0</v>
      </c>
      <c r="H648" s="22"/>
      <c r="I648" s="22"/>
      <c r="J648" s="23">
        <f t="shared" si="1289"/>
        <v>0</v>
      </c>
      <c r="K648" s="23">
        <f t="shared" si="1290"/>
        <v>0</v>
      </c>
      <c r="L648" s="24" t="e">
        <f t="shared" si="1291"/>
        <v>#DIV/0!</v>
      </c>
      <c r="M648" s="22">
        <v>0</v>
      </c>
      <c r="N648" s="22">
        <v>0</v>
      </c>
      <c r="O648" s="22"/>
      <c r="P648" s="22">
        <f t="shared" si="1285"/>
        <v>0</v>
      </c>
      <c r="Q648" s="22">
        <f t="shared" si="1286"/>
        <v>0</v>
      </c>
      <c r="R648" s="25" t="e">
        <f t="shared" si="1273"/>
        <v>#DIV/0!</v>
      </c>
      <c r="S648" s="22">
        <v>0</v>
      </c>
      <c r="T648" s="63"/>
      <c r="U648" s="12" t="s">
        <v>90</v>
      </c>
    </row>
    <row r="649" spans="1:21" ht="18.75" hidden="1" x14ac:dyDescent="0.25">
      <c r="A649" s="13" t="str">
        <f t="shared" si="1287"/>
        <v>b</v>
      </c>
      <c r="B649" s="13" t="str">
        <f t="shared" si="1288"/>
        <v>b</v>
      </c>
      <c r="C649" s="5" t="s">
        <v>2</v>
      </c>
      <c r="D649" s="4" t="s">
        <v>12</v>
      </c>
      <c r="E649" s="22"/>
      <c r="F649" s="22"/>
      <c r="G649" s="22">
        <v>0</v>
      </c>
      <c r="H649" s="22"/>
      <c r="I649" s="22"/>
      <c r="J649" s="23">
        <f t="shared" si="1289"/>
        <v>0</v>
      </c>
      <c r="K649" s="23">
        <f t="shared" si="1290"/>
        <v>0</v>
      </c>
      <c r="L649" s="24" t="e">
        <f t="shared" si="1291"/>
        <v>#DIV/0!</v>
      </c>
      <c r="M649" s="22">
        <v>0</v>
      </c>
      <c r="N649" s="22">
        <v>0</v>
      </c>
      <c r="O649" s="22"/>
      <c r="P649" s="22">
        <f t="shared" si="1285"/>
        <v>0</v>
      </c>
      <c r="Q649" s="22">
        <f t="shared" si="1286"/>
        <v>0</v>
      </c>
      <c r="R649" s="25" t="e">
        <f t="shared" si="1273"/>
        <v>#DIV/0!</v>
      </c>
      <c r="S649" s="22">
        <v>0</v>
      </c>
      <c r="T649" s="63"/>
      <c r="U649" s="12" t="s">
        <v>90</v>
      </c>
    </row>
    <row r="650" spans="1:21" ht="18.75" hidden="1" x14ac:dyDescent="0.25">
      <c r="A650" s="13" t="str">
        <f t="shared" si="1287"/>
        <v>b</v>
      </c>
      <c r="B650" s="13" t="str">
        <f t="shared" si="1288"/>
        <v>b</v>
      </c>
      <c r="C650" s="5" t="s">
        <v>2</v>
      </c>
      <c r="D650" s="4" t="s">
        <v>13</v>
      </c>
      <c r="E650" s="22"/>
      <c r="F650" s="22"/>
      <c r="G650" s="22">
        <v>0</v>
      </c>
      <c r="H650" s="22"/>
      <c r="I650" s="22"/>
      <c r="J650" s="23">
        <f t="shared" si="1289"/>
        <v>0</v>
      </c>
      <c r="K650" s="23">
        <f t="shared" si="1290"/>
        <v>0</v>
      </c>
      <c r="L650" s="24" t="e">
        <f t="shared" si="1291"/>
        <v>#DIV/0!</v>
      </c>
      <c r="M650" s="22">
        <v>0</v>
      </c>
      <c r="N650" s="22">
        <v>0</v>
      </c>
      <c r="O650" s="22"/>
      <c r="P650" s="22">
        <f t="shared" si="1285"/>
        <v>0</v>
      </c>
      <c r="Q650" s="22">
        <f t="shared" si="1286"/>
        <v>0</v>
      </c>
      <c r="R650" s="25" t="e">
        <f t="shared" si="1273"/>
        <v>#DIV/0!</v>
      </c>
      <c r="S650" s="22">
        <v>0</v>
      </c>
      <c r="T650" s="63"/>
      <c r="U650" s="12" t="s">
        <v>90</v>
      </c>
    </row>
    <row r="651" spans="1:21" ht="31.5" hidden="1" x14ac:dyDescent="0.25">
      <c r="A651" s="13" t="str">
        <f t="shared" si="1287"/>
        <v>b</v>
      </c>
      <c r="B651" s="13" t="str">
        <f t="shared" si="1288"/>
        <v>a</v>
      </c>
      <c r="C651" s="16" t="s">
        <v>153</v>
      </c>
      <c r="D651" s="17" t="s">
        <v>59</v>
      </c>
      <c r="E651" s="23">
        <f t="shared" ref="E651:I651" si="1292">E652+E660+E661+E662</f>
        <v>2165</v>
      </c>
      <c r="F651" s="23">
        <f t="shared" ref="F651" si="1293">F652+F660+F661+F662</f>
        <v>0</v>
      </c>
      <c r="G651" s="23">
        <f t="shared" si="1292"/>
        <v>5622300</v>
      </c>
      <c r="H651" s="23">
        <f t="shared" si="1292"/>
        <v>3415794</v>
      </c>
      <c r="I651" s="23">
        <f t="shared" si="1292"/>
        <v>2107102</v>
      </c>
      <c r="J651" s="23">
        <f t="shared" si="1289"/>
        <v>5522896</v>
      </c>
      <c r="K651" s="49">
        <f t="shared" si="1290"/>
        <v>99404</v>
      </c>
      <c r="L651" s="50">
        <f t="shared" si="1291"/>
        <v>0.98231969122956797</v>
      </c>
      <c r="M651" s="23">
        <f t="shared" ref="M651:N651" si="1294">M652+M660+M661+M662</f>
        <v>8000000</v>
      </c>
      <c r="N651" s="23">
        <f t="shared" si="1294"/>
        <v>7781000</v>
      </c>
      <c r="O651" s="23">
        <f t="shared" ref="O651" si="1295">O652+O660+O661+O662</f>
        <v>2152599</v>
      </c>
      <c r="P651" s="23">
        <f t="shared" ref="P651" si="1296">P652+P660+P661+P662</f>
        <v>7675495</v>
      </c>
      <c r="Q651" s="49">
        <f t="shared" ref="Q651" si="1297">Q652+Q660+Q661+Q662</f>
        <v>105505</v>
      </c>
      <c r="R651" s="53">
        <f t="shared" si="1273"/>
        <v>0.98644068885747338</v>
      </c>
      <c r="S651" s="23">
        <f t="shared" ref="S651" si="1298">S652+S660+S661+S662</f>
        <v>0</v>
      </c>
      <c r="T651" s="64"/>
    </row>
    <row r="652" spans="1:21" ht="18.75" hidden="1" x14ac:dyDescent="0.25">
      <c r="A652" s="13" t="str">
        <f t="shared" si="1287"/>
        <v>b</v>
      </c>
      <c r="B652" s="13" t="str">
        <f t="shared" si="1288"/>
        <v>a</v>
      </c>
      <c r="C652" s="3" t="s">
        <v>2</v>
      </c>
      <c r="D652" s="4" t="s">
        <v>3</v>
      </c>
      <c r="E652" s="22">
        <f t="shared" ref="E652:F652" si="1299">E653+E654+E655+E656+E657+E658+E659</f>
        <v>2165</v>
      </c>
      <c r="F652" s="22">
        <f t="shared" si="1299"/>
        <v>0</v>
      </c>
      <c r="G652" s="22">
        <f t="shared" ref="G652" si="1300">G653+G654+G655+G656+G657+G658+G659</f>
        <v>5622300</v>
      </c>
      <c r="H652" s="22">
        <f t="shared" ref="H652:I652" si="1301">H653+H654+H655+H656+H657+H658+H659</f>
        <v>3415794</v>
      </c>
      <c r="I652" s="22">
        <f t="shared" si="1301"/>
        <v>2107102</v>
      </c>
      <c r="J652" s="23">
        <f t="shared" si="1289"/>
        <v>5522896</v>
      </c>
      <c r="K652" s="49">
        <f t="shared" si="1290"/>
        <v>99404</v>
      </c>
      <c r="L652" s="50">
        <f t="shared" si="1291"/>
        <v>0.98231969122956797</v>
      </c>
      <c r="M652" s="22">
        <f t="shared" ref="M652:N652" si="1302">M653+M654+M655+M656+M657+M658+M659</f>
        <v>8000000</v>
      </c>
      <c r="N652" s="22">
        <f t="shared" si="1302"/>
        <v>7781000</v>
      </c>
      <c r="O652" s="22">
        <f t="shared" ref="O652:Q652" si="1303">O653+O654+O655+O656+O657+O658+O659</f>
        <v>2152599</v>
      </c>
      <c r="P652" s="22">
        <f t="shared" si="1303"/>
        <v>7675495</v>
      </c>
      <c r="Q652" s="51">
        <f t="shared" si="1303"/>
        <v>105505</v>
      </c>
      <c r="R652" s="52">
        <f t="shared" si="1273"/>
        <v>0.98644068885747338</v>
      </c>
      <c r="S652" s="22">
        <f t="shared" ref="S652" si="1304">S653+S654+S655+S656+S657+S658+S659</f>
        <v>0</v>
      </c>
      <c r="T652" s="63"/>
    </row>
    <row r="653" spans="1:21" ht="18.75" hidden="1" x14ac:dyDescent="0.25">
      <c r="A653" s="13" t="str">
        <f t="shared" si="1287"/>
        <v>b</v>
      </c>
      <c r="B653" s="13" t="str">
        <f t="shared" si="1288"/>
        <v>b</v>
      </c>
      <c r="C653" s="5" t="s">
        <v>2</v>
      </c>
      <c r="D653" s="6" t="s">
        <v>4</v>
      </c>
      <c r="E653" s="23">
        <f t="shared" ref="E653:I662" si="1305">E665+E677</f>
        <v>0</v>
      </c>
      <c r="F653" s="23">
        <f t="shared" ref="F653" si="1306">F665+F677</f>
        <v>0</v>
      </c>
      <c r="G653" s="23">
        <f t="shared" si="1305"/>
        <v>0</v>
      </c>
      <c r="H653" s="23">
        <f t="shared" si="1305"/>
        <v>0</v>
      </c>
      <c r="I653" s="23">
        <f t="shared" si="1305"/>
        <v>0</v>
      </c>
      <c r="J653" s="23">
        <f t="shared" si="1289"/>
        <v>0</v>
      </c>
      <c r="K653" s="23">
        <f t="shared" si="1290"/>
        <v>0</v>
      </c>
      <c r="L653" s="24" t="e">
        <f t="shared" si="1291"/>
        <v>#DIV/0!</v>
      </c>
      <c r="M653" s="23">
        <f t="shared" ref="M653:M662" si="1307">M665+M677</f>
        <v>0</v>
      </c>
      <c r="N653" s="23">
        <f t="shared" ref="N653" si="1308">N665+N677</f>
        <v>0</v>
      </c>
      <c r="O653" s="23">
        <f t="shared" ref="O653:Q653" si="1309">O665+O677</f>
        <v>0</v>
      </c>
      <c r="P653" s="23">
        <f t="shared" si="1309"/>
        <v>0</v>
      </c>
      <c r="Q653" s="23">
        <f t="shared" si="1309"/>
        <v>0</v>
      </c>
      <c r="R653" s="26" t="e">
        <f t="shared" si="1273"/>
        <v>#DIV/0!</v>
      </c>
      <c r="S653" s="23">
        <f t="shared" ref="S653:S662" si="1310">S665+S677</f>
        <v>0</v>
      </c>
      <c r="T653" s="64"/>
    </row>
    <row r="654" spans="1:21" ht="18.75" hidden="1" x14ac:dyDescent="0.25">
      <c r="A654" s="13" t="str">
        <f t="shared" si="1287"/>
        <v>b</v>
      </c>
      <c r="B654" s="13" t="str">
        <f t="shared" si="1288"/>
        <v>a</v>
      </c>
      <c r="C654" s="5" t="s">
        <v>2</v>
      </c>
      <c r="D654" s="6" t="s">
        <v>5</v>
      </c>
      <c r="E654" s="23">
        <f t="shared" si="1305"/>
        <v>0</v>
      </c>
      <c r="F654" s="23">
        <f t="shared" ref="F654" si="1311">F666+F678</f>
        <v>0</v>
      </c>
      <c r="G654" s="23">
        <f t="shared" si="1305"/>
        <v>127900</v>
      </c>
      <c r="H654" s="23">
        <f t="shared" si="1305"/>
        <v>43000</v>
      </c>
      <c r="I654" s="23">
        <f t="shared" si="1305"/>
        <v>60000</v>
      </c>
      <c r="J654" s="23">
        <f t="shared" si="1289"/>
        <v>103000</v>
      </c>
      <c r="K654" s="49">
        <f t="shared" si="1290"/>
        <v>24900</v>
      </c>
      <c r="L654" s="50">
        <f t="shared" si="1291"/>
        <v>0.80531665363565286</v>
      </c>
      <c r="M654" s="23">
        <f t="shared" si="1307"/>
        <v>154000</v>
      </c>
      <c r="N654" s="23">
        <f t="shared" ref="N654" si="1312">N666+N678</f>
        <v>171000</v>
      </c>
      <c r="O654" s="23">
        <f t="shared" ref="O654:Q654" si="1313">O666+O678</f>
        <v>41000</v>
      </c>
      <c r="P654" s="23">
        <f t="shared" si="1313"/>
        <v>144000</v>
      </c>
      <c r="Q654" s="49">
        <f t="shared" si="1313"/>
        <v>27000</v>
      </c>
      <c r="R654" s="53">
        <f t="shared" si="1273"/>
        <v>0.84210526315789469</v>
      </c>
      <c r="S654" s="23">
        <f t="shared" si="1310"/>
        <v>0</v>
      </c>
      <c r="T654" s="64"/>
    </row>
    <row r="655" spans="1:21" ht="18.75" hidden="1" x14ac:dyDescent="0.25">
      <c r="A655" s="13" t="str">
        <f t="shared" si="1287"/>
        <v>b</v>
      </c>
      <c r="B655" s="13" t="str">
        <f t="shared" si="1288"/>
        <v>b</v>
      </c>
      <c r="C655" s="5" t="s">
        <v>2</v>
      </c>
      <c r="D655" s="6" t="s">
        <v>6</v>
      </c>
      <c r="E655" s="23">
        <f t="shared" si="1305"/>
        <v>0</v>
      </c>
      <c r="F655" s="23">
        <f t="shared" ref="F655" si="1314">F667+F679</f>
        <v>0</v>
      </c>
      <c r="G655" s="23">
        <f t="shared" si="1305"/>
        <v>0</v>
      </c>
      <c r="H655" s="23">
        <f t="shared" si="1305"/>
        <v>0</v>
      </c>
      <c r="I655" s="23">
        <f t="shared" si="1305"/>
        <v>0</v>
      </c>
      <c r="J655" s="23">
        <f t="shared" si="1289"/>
        <v>0</v>
      </c>
      <c r="K655" s="23">
        <f t="shared" si="1290"/>
        <v>0</v>
      </c>
      <c r="L655" s="24" t="e">
        <f t="shared" si="1291"/>
        <v>#DIV/0!</v>
      </c>
      <c r="M655" s="23">
        <f t="shared" si="1307"/>
        <v>0</v>
      </c>
      <c r="N655" s="23">
        <f t="shared" ref="N655" si="1315">N667+N679</f>
        <v>0</v>
      </c>
      <c r="O655" s="23">
        <f t="shared" ref="O655:Q655" si="1316">O667+O679</f>
        <v>0</v>
      </c>
      <c r="P655" s="23">
        <f t="shared" si="1316"/>
        <v>0</v>
      </c>
      <c r="Q655" s="23">
        <f t="shared" si="1316"/>
        <v>0</v>
      </c>
      <c r="R655" s="26" t="e">
        <f t="shared" si="1273"/>
        <v>#DIV/0!</v>
      </c>
      <c r="S655" s="23">
        <f t="shared" si="1310"/>
        <v>0</v>
      </c>
      <c r="T655" s="64"/>
    </row>
    <row r="656" spans="1:21" ht="18.75" hidden="1" x14ac:dyDescent="0.25">
      <c r="A656" s="13" t="str">
        <f t="shared" si="1287"/>
        <v>b</v>
      </c>
      <c r="B656" s="13" t="str">
        <f t="shared" si="1288"/>
        <v>b</v>
      </c>
      <c r="C656" s="5" t="s">
        <v>2</v>
      </c>
      <c r="D656" s="7" t="s">
        <v>7</v>
      </c>
      <c r="E656" s="23">
        <f t="shared" si="1305"/>
        <v>0</v>
      </c>
      <c r="F656" s="23">
        <f t="shared" ref="F656" si="1317">F668+F680</f>
        <v>0</v>
      </c>
      <c r="G656" s="23">
        <f t="shared" si="1305"/>
        <v>0</v>
      </c>
      <c r="H656" s="23">
        <f t="shared" si="1305"/>
        <v>0</v>
      </c>
      <c r="I656" s="23">
        <f t="shared" si="1305"/>
        <v>0</v>
      </c>
      <c r="J656" s="23">
        <f t="shared" si="1289"/>
        <v>0</v>
      </c>
      <c r="K656" s="23">
        <f t="shared" si="1290"/>
        <v>0</v>
      </c>
      <c r="L656" s="24" t="e">
        <f t="shared" si="1291"/>
        <v>#DIV/0!</v>
      </c>
      <c r="M656" s="23">
        <f t="shared" si="1307"/>
        <v>0</v>
      </c>
      <c r="N656" s="23">
        <f t="shared" ref="N656" si="1318">N668+N680</f>
        <v>0</v>
      </c>
      <c r="O656" s="23">
        <f t="shared" ref="O656:Q656" si="1319">O668+O680</f>
        <v>0</v>
      </c>
      <c r="P656" s="23">
        <f t="shared" si="1319"/>
        <v>0</v>
      </c>
      <c r="Q656" s="23">
        <f t="shared" si="1319"/>
        <v>0</v>
      </c>
      <c r="R656" s="26" t="e">
        <f t="shared" si="1273"/>
        <v>#DIV/0!</v>
      </c>
      <c r="S656" s="23">
        <f t="shared" si="1310"/>
        <v>0</v>
      </c>
      <c r="T656" s="64"/>
    </row>
    <row r="657" spans="1:21" ht="18.75" hidden="1" x14ac:dyDescent="0.25">
      <c r="A657" s="13" t="str">
        <f t="shared" si="1287"/>
        <v>b</v>
      </c>
      <c r="B657" s="13" t="str">
        <f t="shared" si="1288"/>
        <v>b</v>
      </c>
      <c r="C657" s="5" t="s">
        <v>2</v>
      </c>
      <c r="D657" s="7" t="s">
        <v>8</v>
      </c>
      <c r="E657" s="23">
        <f t="shared" si="1305"/>
        <v>0</v>
      </c>
      <c r="F657" s="23">
        <f t="shared" ref="F657" si="1320">F669+F681</f>
        <v>0</v>
      </c>
      <c r="G657" s="23">
        <f t="shared" si="1305"/>
        <v>0</v>
      </c>
      <c r="H657" s="23">
        <f t="shared" si="1305"/>
        <v>0</v>
      </c>
      <c r="I657" s="23">
        <f t="shared" si="1305"/>
        <v>0</v>
      </c>
      <c r="J657" s="23">
        <f t="shared" si="1289"/>
        <v>0</v>
      </c>
      <c r="K657" s="23">
        <f t="shared" si="1290"/>
        <v>0</v>
      </c>
      <c r="L657" s="24" t="e">
        <f t="shared" si="1291"/>
        <v>#DIV/0!</v>
      </c>
      <c r="M657" s="23">
        <f t="shared" si="1307"/>
        <v>0</v>
      </c>
      <c r="N657" s="23">
        <f t="shared" ref="N657" si="1321">N669+N681</f>
        <v>0</v>
      </c>
      <c r="O657" s="23">
        <f t="shared" ref="O657:Q657" si="1322">O669+O681</f>
        <v>0</v>
      </c>
      <c r="P657" s="23">
        <f t="shared" si="1322"/>
        <v>0</v>
      </c>
      <c r="Q657" s="23">
        <f t="shared" si="1322"/>
        <v>0</v>
      </c>
      <c r="R657" s="26" t="e">
        <f t="shared" si="1273"/>
        <v>#DIV/0!</v>
      </c>
      <c r="S657" s="23">
        <f t="shared" si="1310"/>
        <v>0</v>
      </c>
      <c r="T657" s="64"/>
    </row>
    <row r="658" spans="1:21" ht="18.75" hidden="1" x14ac:dyDescent="0.25">
      <c r="A658" s="13" t="str">
        <f t="shared" si="1287"/>
        <v>b</v>
      </c>
      <c r="B658" s="13" t="str">
        <f t="shared" si="1288"/>
        <v>a</v>
      </c>
      <c r="C658" s="5" t="s">
        <v>2</v>
      </c>
      <c r="D658" s="7" t="s">
        <v>9</v>
      </c>
      <c r="E658" s="23">
        <f t="shared" si="1305"/>
        <v>2165</v>
      </c>
      <c r="F658" s="23">
        <f t="shared" ref="F658" si="1323">F670+F682</f>
        <v>0</v>
      </c>
      <c r="G658" s="23">
        <f t="shared" si="1305"/>
        <v>5494400</v>
      </c>
      <c r="H658" s="23">
        <f t="shared" si="1305"/>
        <v>3372794</v>
      </c>
      <c r="I658" s="23">
        <f t="shared" si="1305"/>
        <v>2047102</v>
      </c>
      <c r="J658" s="23">
        <f t="shared" si="1289"/>
        <v>5419896</v>
      </c>
      <c r="K658" s="49">
        <f t="shared" si="1290"/>
        <v>74504</v>
      </c>
      <c r="L658" s="50">
        <f t="shared" si="1291"/>
        <v>0.98644001164822359</v>
      </c>
      <c r="M658" s="23">
        <f t="shared" si="1307"/>
        <v>7846000</v>
      </c>
      <c r="N658" s="23">
        <f t="shared" ref="N658" si="1324">N670+N682</f>
        <v>7610000</v>
      </c>
      <c r="O658" s="23">
        <f t="shared" ref="O658:Q658" si="1325">O670+O682</f>
        <v>2111599</v>
      </c>
      <c r="P658" s="23">
        <f t="shared" si="1325"/>
        <v>7531495</v>
      </c>
      <c r="Q658" s="49">
        <f t="shared" si="1325"/>
        <v>78505</v>
      </c>
      <c r="R658" s="53">
        <f t="shared" si="1273"/>
        <v>0.98968396846254925</v>
      </c>
      <c r="S658" s="23">
        <f t="shared" si="1310"/>
        <v>0</v>
      </c>
      <c r="T658" s="64"/>
    </row>
    <row r="659" spans="1:21" ht="18.75" hidden="1" x14ac:dyDescent="0.25">
      <c r="A659" s="13" t="str">
        <f t="shared" si="1287"/>
        <v>b</v>
      </c>
      <c r="B659" s="13" t="str">
        <f t="shared" si="1288"/>
        <v>b</v>
      </c>
      <c r="C659" s="5" t="s">
        <v>2</v>
      </c>
      <c r="D659" s="7" t="s">
        <v>10</v>
      </c>
      <c r="E659" s="23">
        <f t="shared" si="1305"/>
        <v>0</v>
      </c>
      <c r="F659" s="23">
        <f t="shared" ref="F659" si="1326">F671+F683</f>
        <v>0</v>
      </c>
      <c r="G659" s="23">
        <f t="shared" si="1305"/>
        <v>0</v>
      </c>
      <c r="H659" s="23">
        <f t="shared" si="1305"/>
        <v>0</v>
      </c>
      <c r="I659" s="23">
        <f t="shared" si="1305"/>
        <v>0</v>
      </c>
      <c r="J659" s="23">
        <f t="shared" si="1289"/>
        <v>0</v>
      </c>
      <c r="K659" s="23">
        <f t="shared" si="1290"/>
        <v>0</v>
      </c>
      <c r="L659" s="24" t="e">
        <f t="shared" si="1291"/>
        <v>#DIV/0!</v>
      </c>
      <c r="M659" s="23">
        <f t="shared" si="1307"/>
        <v>0</v>
      </c>
      <c r="N659" s="23">
        <f t="shared" ref="N659" si="1327">N671+N683</f>
        <v>0</v>
      </c>
      <c r="O659" s="23">
        <f t="shared" ref="O659:Q659" si="1328">O671+O683</f>
        <v>0</v>
      </c>
      <c r="P659" s="23">
        <f t="shared" si="1328"/>
        <v>0</v>
      </c>
      <c r="Q659" s="23">
        <f t="shared" si="1328"/>
        <v>0</v>
      </c>
      <c r="R659" s="26" t="e">
        <f t="shared" si="1273"/>
        <v>#DIV/0!</v>
      </c>
      <c r="S659" s="23">
        <f t="shared" si="1310"/>
        <v>0</v>
      </c>
      <c r="T659" s="64"/>
    </row>
    <row r="660" spans="1:21" ht="18.75" hidden="1" x14ac:dyDescent="0.25">
      <c r="A660" s="13" t="str">
        <f t="shared" si="1287"/>
        <v>b</v>
      </c>
      <c r="B660" s="13" t="str">
        <f t="shared" si="1288"/>
        <v>b</v>
      </c>
      <c r="C660" s="3" t="s">
        <v>2</v>
      </c>
      <c r="D660" s="4" t="s">
        <v>11</v>
      </c>
      <c r="E660" s="22">
        <f t="shared" si="1305"/>
        <v>0</v>
      </c>
      <c r="F660" s="22">
        <f t="shared" ref="F660" si="1329">F672+F684</f>
        <v>0</v>
      </c>
      <c r="G660" s="22">
        <f t="shared" si="1305"/>
        <v>0</v>
      </c>
      <c r="H660" s="22">
        <f t="shared" si="1305"/>
        <v>0</v>
      </c>
      <c r="I660" s="22">
        <f t="shared" si="1305"/>
        <v>0</v>
      </c>
      <c r="J660" s="23">
        <f t="shared" si="1289"/>
        <v>0</v>
      </c>
      <c r="K660" s="23">
        <f t="shared" si="1290"/>
        <v>0</v>
      </c>
      <c r="L660" s="24" t="e">
        <f t="shared" si="1291"/>
        <v>#DIV/0!</v>
      </c>
      <c r="M660" s="22">
        <f t="shared" si="1307"/>
        <v>0</v>
      </c>
      <c r="N660" s="22">
        <f t="shared" ref="N660" si="1330">N672+N684</f>
        <v>0</v>
      </c>
      <c r="O660" s="22">
        <f t="shared" ref="O660:Q660" si="1331">O672+O684</f>
        <v>0</v>
      </c>
      <c r="P660" s="22">
        <f t="shared" si="1331"/>
        <v>0</v>
      </c>
      <c r="Q660" s="22">
        <f t="shared" si="1331"/>
        <v>0</v>
      </c>
      <c r="R660" s="25" t="e">
        <f t="shared" si="1273"/>
        <v>#DIV/0!</v>
      </c>
      <c r="S660" s="22">
        <f t="shared" si="1310"/>
        <v>0</v>
      </c>
      <c r="T660" s="63"/>
    </row>
    <row r="661" spans="1:21" ht="18.75" hidden="1" x14ac:dyDescent="0.25">
      <c r="A661" s="13" t="str">
        <f t="shared" si="1287"/>
        <v>b</v>
      </c>
      <c r="B661" s="13" t="str">
        <f t="shared" si="1288"/>
        <v>b</v>
      </c>
      <c r="C661" s="3" t="s">
        <v>2</v>
      </c>
      <c r="D661" s="4" t="s">
        <v>12</v>
      </c>
      <c r="E661" s="22">
        <f t="shared" si="1305"/>
        <v>0</v>
      </c>
      <c r="F661" s="22">
        <f t="shared" ref="F661" si="1332">F673+F685</f>
        <v>0</v>
      </c>
      <c r="G661" s="22">
        <f t="shared" si="1305"/>
        <v>0</v>
      </c>
      <c r="H661" s="22">
        <f t="shared" si="1305"/>
        <v>0</v>
      </c>
      <c r="I661" s="22">
        <f t="shared" si="1305"/>
        <v>0</v>
      </c>
      <c r="J661" s="23">
        <f t="shared" si="1289"/>
        <v>0</v>
      </c>
      <c r="K661" s="23">
        <f t="shared" si="1290"/>
        <v>0</v>
      </c>
      <c r="L661" s="24" t="e">
        <f t="shared" si="1291"/>
        <v>#DIV/0!</v>
      </c>
      <c r="M661" s="22">
        <f t="shared" si="1307"/>
        <v>0</v>
      </c>
      <c r="N661" s="22">
        <f t="shared" ref="N661" si="1333">N673+N685</f>
        <v>0</v>
      </c>
      <c r="O661" s="22">
        <f t="shared" ref="O661:Q661" si="1334">O673+O685</f>
        <v>0</v>
      </c>
      <c r="P661" s="22">
        <f t="shared" si="1334"/>
        <v>0</v>
      </c>
      <c r="Q661" s="22">
        <f t="shared" si="1334"/>
        <v>0</v>
      </c>
      <c r="R661" s="25" t="e">
        <f t="shared" si="1273"/>
        <v>#DIV/0!</v>
      </c>
      <c r="S661" s="22">
        <f t="shared" si="1310"/>
        <v>0</v>
      </c>
      <c r="T661" s="63"/>
    </row>
    <row r="662" spans="1:21" ht="18.75" hidden="1" x14ac:dyDescent="0.25">
      <c r="A662" s="13" t="str">
        <f t="shared" si="1287"/>
        <v>b</v>
      </c>
      <c r="B662" s="13" t="str">
        <f t="shared" si="1288"/>
        <v>b</v>
      </c>
      <c r="C662" s="3" t="s">
        <v>2</v>
      </c>
      <c r="D662" s="4" t="s">
        <v>13</v>
      </c>
      <c r="E662" s="22">
        <f t="shared" si="1305"/>
        <v>0</v>
      </c>
      <c r="F662" s="22">
        <f t="shared" ref="F662" si="1335">F674+F686</f>
        <v>0</v>
      </c>
      <c r="G662" s="22">
        <f t="shared" si="1305"/>
        <v>0</v>
      </c>
      <c r="H662" s="22">
        <f t="shared" si="1305"/>
        <v>0</v>
      </c>
      <c r="I662" s="22">
        <f t="shared" si="1305"/>
        <v>0</v>
      </c>
      <c r="J662" s="23">
        <f t="shared" si="1289"/>
        <v>0</v>
      </c>
      <c r="K662" s="23">
        <f t="shared" si="1290"/>
        <v>0</v>
      </c>
      <c r="L662" s="24" t="e">
        <f t="shared" si="1291"/>
        <v>#DIV/0!</v>
      </c>
      <c r="M662" s="22">
        <f t="shared" si="1307"/>
        <v>0</v>
      </c>
      <c r="N662" s="22">
        <f t="shared" ref="N662" si="1336">N674+N686</f>
        <v>0</v>
      </c>
      <c r="O662" s="22">
        <f t="shared" ref="O662:Q662" si="1337">O674+O686</f>
        <v>0</v>
      </c>
      <c r="P662" s="22">
        <f t="shared" si="1337"/>
        <v>0</v>
      </c>
      <c r="Q662" s="22">
        <f t="shared" si="1337"/>
        <v>0</v>
      </c>
      <c r="R662" s="25" t="e">
        <f t="shared" si="1273"/>
        <v>#DIV/0!</v>
      </c>
      <c r="S662" s="22">
        <f t="shared" si="1310"/>
        <v>0</v>
      </c>
      <c r="T662" s="63"/>
    </row>
    <row r="663" spans="1:21" ht="170.25" hidden="1" customHeight="1" x14ac:dyDescent="0.25">
      <c r="A663" s="13" t="str">
        <f t="shared" si="1287"/>
        <v>b</v>
      </c>
      <c r="B663" s="13" t="str">
        <f t="shared" si="1288"/>
        <v>a</v>
      </c>
      <c r="C663" s="16" t="s">
        <v>155</v>
      </c>
      <c r="D663" s="17" t="s">
        <v>59</v>
      </c>
      <c r="E663" s="23">
        <f t="shared" ref="E663:G663" si="1338">E664+E672+E673+E674</f>
        <v>15</v>
      </c>
      <c r="F663" s="23"/>
      <c r="G663" s="23">
        <f t="shared" si="1338"/>
        <v>5411900</v>
      </c>
      <c r="H663" s="23">
        <f t="shared" ref="H663:I663" si="1339">H664+H672+H673+H674</f>
        <v>3379845</v>
      </c>
      <c r="I663" s="23">
        <f t="shared" si="1339"/>
        <v>2027555</v>
      </c>
      <c r="J663" s="23">
        <f t="shared" si="1289"/>
        <v>5407400</v>
      </c>
      <c r="K663" s="49">
        <f t="shared" si="1290"/>
        <v>4500</v>
      </c>
      <c r="L663" s="50">
        <f t="shared" si="1291"/>
        <v>0.99916849904839333</v>
      </c>
      <c r="M663" s="27">
        <f t="shared" ref="M663:N663" si="1340">M664+M672+M673+M674</f>
        <v>7526000</v>
      </c>
      <c r="N663" s="27">
        <f t="shared" si="1340"/>
        <v>7526000</v>
      </c>
      <c r="O663" s="23">
        <f t="shared" ref="O663" si="1341">O664+O672+O673+O674</f>
        <v>2015245</v>
      </c>
      <c r="P663" s="23">
        <f t="shared" ref="P663" si="1342">P664+P672+P673+P674</f>
        <v>7422645</v>
      </c>
      <c r="Q663" s="49">
        <f t="shared" ref="Q663" si="1343">Q664+Q672+Q673+Q674</f>
        <v>103355</v>
      </c>
      <c r="R663" s="53">
        <f t="shared" si="1273"/>
        <v>0.98626694127026304</v>
      </c>
      <c r="S663" s="27">
        <f t="shared" ref="S663" si="1344">S664+S672+S673+S674</f>
        <v>0</v>
      </c>
      <c r="T663" s="70"/>
      <c r="U663" s="12" t="s">
        <v>91</v>
      </c>
    </row>
    <row r="664" spans="1:21" ht="18.75" hidden="1" x14ac:dyDescent="0.25">
      <c r="A664" s="13" t="str">
        <f t="shared" si="1287"/>
        <v>b</v>
      </c>
      <c r="B664" s="13" t="str">
        <f t="shared" si="1288"/>
        <v>a</v>
      </c>
      <c r="C664" s="3" t="s">
        <v>2</v>
      </c>
      <c r="D664" s="4" t="s">
        <v>3</v>
      </c>
      <c r="E664" s="22">
        <f t="shared" ref="E664:I664" si="1345">E665+E666+E667+E668+E669+E670+E671</f>
        <v>15</v>
      </c>
      <c r="F664" s="22"/>
      <c r="G664" s="22">
        <f t="shared" si="1345"/>
        <v>5411900</v>
      </c>
      <c r="H664" s="22">
        <f t="shared" si="1345"/>
        <v>3379845</v>
      </c>
      <c r="I664" s="22">
        <f t="shared" si="1345"/>
        <v>2027555</v>
      </c>
      <c r="J664" s="23">
        <f t="shared" si="1289"/>
        <v>5407400</v>
      </c>
      <c r="K664" s="49">
        <f t="shared" si="1290"/>
        <v>4500</v>
      </c>
      <c r="L664" s="50">
        <f t="shared" si="1291"/>
        <v>0.99916849904839333</v>
      </c>
      <c r="M664" s="22">
        <f t="shared" ref="M664:N664" si="1346">M665+M666+M667+M668+M669+M670+M671</f>
        <v>7526000</v>
      </c>
      <c r="N664" s="22">
        <f t="shared" si="1346"/>
        <v>7526000</v>
      </c>
      <c r="O664" s="22">
        <f t="shared" ref="O664:Q664" si="1347">O665+O666+O667+O668+O669+O670+O671</f>
        <v>2015245</v>
      </c>
      <c r="P664" s="22">
        <f t="shared" si="1347"/>
        <v>7422645</v>
      </c>
      <c r="Q664" s="51">
        <f t="shared" si="1347"/>
        <v>103355</v>
      </c>
      <c r="R664" s="52">
        <f t="shared" si="1273"/>
        <v>0.98626694127026304</v>
      </c>
      <c r="S664" s="22">
        <f t="shared" ref="S664" si="1348">S665+S666+S667+S668+S669+S670+S671</f>
        <v>0</v>
      </c>
      <c r="T664" s="63"/>
      <c r="U664" s="12" t="s">
        <v>91</v>
      </c>
    </row>
    <row r="665" spans="1:21" ht="18.75" hidden="1" x14ac:dyDescent="0.25">
      <c r="A665" s="13" t="str">
        <f t="shared" si="1287"/>
        <v>b</v>
      </c>
      <c r="B665" s="13" t="str">
        <f t="shared" si="1288"/>
        <v>b</v>
      </c>
      <c r="C665" s="5" t="s">
        <v>2</v>
      </c>
      <c r="D665" s="6" t="s">
        <v>4</v>
      </c>
      <c r="E665" s="23"/>
      <c r="F665" s="23"/>
      <c r="G665" s="23">
        <v>0</v>
      </c>
      <c r="H665" s="23"/>
      <c r="I665" s="23"/>
      <c r="J665" s="23">
        <f t="shared" si="1289"/>
        <v>0</v>
      </c>
      <c r="K665" s="23">
        <f t="shared" si="1290"/>
        <v>0</v>
      </c>
      <c r="L665" s="24" t="e">
        <f t="shared" si="1291"/>
        <v>#DIV/0!</v>
      </c>
      <c r="M665" s="28">
        <v>0</v>
      </c>
      <c r="N665" s="28">
        <v>0</v>
      </c>
      <c r="O665" s="23"/>
      <c r="P665" s="23">
        <f t="shared" ref="P665:P674" si="1349">J665+O665</f>
        <v>0</v>
      </c>
      <c r="Q665" s="23">
        <f t="shared" ref="Q665:Q674" si="1350">N665-P665</f>
        <v>0</v>
      </c>
      <c r="R665" s="26" t="e">
        <f t="shared" si="1273"/>
        <v>#DIV/0!</v>
      </c>
      <c r="S665" s="28">
        <v>0</v>
      </c>
      <c r="T665" s="68"/>
      <c r="U665" s="12" t="s">
        <v>91</v>
      </c>
    </row>
    <row r="666" spans="1:21" ht="18.75" hidden="1" x14ac:dyDescent="0.25">
      <c r="A666" s="13" t="str">
        <f t="shared" si="1287"/>
        <v>b</v>
      </c>
      <c r="B666" s="13" t="str">
        <f t="shared" si="1288"/>
        <v>a</v>
      </c>
      <c r="C666" s="5" t="s">
        <v>2</v>
      </c>
      <c r="D666" s="6" t="s">
        <v>5</v>
      </c>
      <c r="E666" s="23"/>
      <c r="F666" s="23"/>
      <c r="G666" s="23">
        <v>58500</v>
      </c>
      <c r="H666" s="23">
        <v>27000</v>
      </c>
      <c r="I666" s="23">
        <v>27000</v>
      </c>
      <c r="J666" s="23">
        <f t="shared" si="1289"/>
        <v>54000</v>
      </c>
      <c r="K666" s="49">
        <f t="shared" si="1290"/>
        <v>4500</v>
      </c>
      <c r="L666" s="50">
        <f t="shared" si="1291"/>
        <v>0.92307692307692313</v>
      </c>
      <c r="M666" s="28">
        <v>54000</v>
      </c>
      <c r="N666" s="28">
        <v>81000</v>
      </c>
      <c r="O666" s="23"/>
      <c r="P666" s="23">
        <f t="shared" si="1349"/>
        <v>54000</v>
      </c>
      <c r="Q666" s="49">
        <f t="shared" si="1350"/>
        <v>27000</v>
      </c>
      <c r="R666" s="53">
        <f t="shared" si="1273"/>
        <v>0.66666666666666663</v>
      </c>
      <c r="S666" s="28">
        <v>0</v>
      </c>
      <c r="T666" s="68"/>
      <c r="U666" s="12" t="s">
        <v>91</v>
      </c>
    </row>
    <row r="667" spans="1:21" ht="18.75" hidden="1" x14ac:dyDescent="0.25">
      <c r="A667" s="13" t="str">
        <f t="shared" si="1287"/>
        <v>b</v>
      </c>
      <c r="B667" s="13" t="str">
        <f t="shared" si="1288"/>
        <v>b</v>
      </c>
      <c r="C667" s="5" t="s">
        <v>2</v>
      </c>
      <c r="D667" s="6" t="s">
        <v>6</v>
      </c>
      <c r="E667" s="23"/>
      <c r="F667" s="23"/>
      <c r="G667" s="23">
        <v>0</v>
      </c>
      <c r="H667" s="23"/>
      <c r="I667" s="23"/>
      <c r="J667" s="23">
        <f t="shared" si="1289"/>
        <v>0</v>
      </c>
      <c r="K667" s="23">
        <f t="shared" si="1290"/>
        <v>0</v>
      </c>
      <c r="L667" s="24" t="e">
        <f t="shared" si="1291"/>
        <v>#DIV/0!</v>
      </c>
      <c r="M667" s="28">
        <v>0</v>
      </c>
      <c r="N667" s="28">
        <v>0</v>
      </c>
      <c r="O667" s="23"/>
      <c r="P667" s="23">
        <f t="shared" si="1349"/>
        <v>0</v>
      </c>
      <c r="Q667" s="23">
        <f t="shared" si="1350"/>
        <v>0</v>
      </c>
      <c r="R667" s="26" t="e">
        <f t="shared" si="1273"/>
        <v>#DIV/0!</v>
      </c>
      <c r="S667" s="28">
        <v>0</v>
      </c>
      <c r="T667" s="68"/>
      <c r="U667" s="12" t="s">
        <v>91</v>
      </c>
    </row>
    <row r="668" spans="1:21" ht="18.75" hidden="1" x14ac:dyDescent="0.25">
      <c r="A668" s="13" t="str">
        <f t="shared" si="1287"/>
        <v>b</v>
      </c>
      <c r="B668" s="13" t="str">
        <f t="shared" si="1288"/>
        <v>b</v>
      </c>
      <c r="C668" s="5" t="s">
        <v>2</v>
      </c>
      <c r="D668" s="7" t="s">
        <v>7</v>
      </c>
      <c r="E668" s="23"/>
      <c r="F668" s="23"/>
      <c r="G668" s="23">
        <v>0</v>
      </c>
      <c r="H668" s="23"/>
      <c r="I668" s="23"/>
      <c r="J668" s="23">
        <f t="shared" si="1289"/>
        <v>0</v>
      </c>
      <c r="K668" s="23">
        <f t="shared" si="1290"/>
        <v>0</v>
      </c>
      <c r="L668" s="24" t="e">
        <f t="shared" si="1291"/>
        <v>#DIV/0!</v>
      </c>
      <c r="M668" s="28">
        <v>0</v>
      </c>
      <c r="N668" s="28">
        <v>0</v>
      </c>
      <c r="O668" s="23"/>
      <c r="P668" s="23">
        <f t="shared" si="1349"/>
        <v>0</v>
      </c>
      <c r="Q668" s="23">
        <f t="shared" si="1350"/>
        <v>0</v>
      </c>
      <c r="R668" s="26" t="e">
        <f t="shared" si="1273"/>
        <v>#DIV/0!</v>
      </c>
      <c r="S668" s="28">
        <v>0</v>
      </c>
      <c r="T668" s="68"/>
      <c r="U668" s="12" t="s">
        <v>91</v>
      </c>
    </row>
    <row r="669" spans="1:21" ht="18.75" hidden="1" x14ac:dyDescent="0.25">
      <c r="A669" s="13" t="str">
        <f t="shared" si="1287"/>
        <v>b</v>
      </c>
      <c r="B669" s="13" t="str">
        <f t="shared" si="1288"/>
        <v>b</v>
      </c>
      <c r="C669" s="5" t="s">
        <v>2</v>
      </c>
      <c r="D669" s="7" t="s">
        <v>8</v>
      </c>
      <c r="E669" s="23"/>
      <c r="F669" s="23"/>
      <c r="G669" s="23">
        <v>0</v>
      </c>
      <c r="H669" s="23"/>
      <c r="I669" s="23"/>
      <c r="J669" s="23">
        <f t="shared" si="1289"/>
        <v>0</v>
      </c>
      <c r="K669" s="23">
        <f t="shared" si="1290"/>
        <v>0</v>
      </c>
      <c r="L669" s="24" t="e">
        <f t="shared" si="1291"/>
        <v>#DIV/0!</v>
      </c>
      <c r="M669" s="28"/>
      <c r="N669" s="28"/>
      <c r="O669" s="23"/>
      <c r="P669" s="23">
        <f t="shared" si="1349"/>
        <v>0</v>
      </c>
      <c r="Q669" s="23">
        <f t="shared" si="1350"/>
        <v>0</v>
      </c>
      <c r="R669" s="26" t="e">
        <f t="shared" si="1273"/>
        <v>#DIV/0!</v>
      </c>
      <c r="S669" s="28"/>
      <c r="T669" s="68"/>
      <c r="U669" s="12" t="s">
        <v>91</v>
      </c>
    </row>
    <row r="670" spans="1:21" ht="18.75" hidden="1" x14ac:dyDescent="0.25">
      <c r="A670" s="13" t="str">
        <f t="shared" si="1287"/>
        <v>b</v>
      </c>
      <c r="B670" s="13" t="str">
        <f t="shared" si="1288"/>
        <v>a</v>
      </c>
      <c r="C670" s="5" t="s">
        <v>2</v>
      </c>
      <c r="D670" s="7" t="s">
        <v>9</v>
      </c>
      <c r="E670" s="23">
        <v>15</v>
      </c>
      <c r="F670" s="23"/>
      <c r="G670" s="23">
        <v>5353400</v>
      </c>
      <c r="H670" s="23">
        <v>3352845</v>
      </c>
      <c r="I670" s="23">
        <v>2000555</v>
      </c>
      <c r="J670" s="23">
        <f t="shared" si="1289"/>
        <v>5353400</v>
      </c>
      <c r="K670" s="49">
        <f t="shared" si="1290"/>
        <v>0</v>
      </c>
      <c r="L670" s="50">
        <f t="shared" si="1291"/>
        <v>1</v>
      </c>
      <c r="M670" s="28">
        <v>7472000</v>
      </c>
      <c r="N670" s="28">
        <v>7445000</v>
      </c>
      <c r="O670" s="23">
        <v>2015245</v>
      </c>
      <c r="P670" s="23">
        <f t="shared" si="1349"/>
        <v>7368645</v>
      </c>
      <c r="Q670" s="49">
        <f t="shared" si="1350"/>
        <v>76355</v>
      </c>
      <c r="R670" s="53">
        <f t="shared" si="1273"/>
        <v>0.98974412357286767</v>
      </c>
      <c r="S670" s="28">
        <v>0</v>
      </c>
      <c r="T670" s="68"/>
      <c r="U670" s="12" t="s">
        <v>91</v>
      </c>
    </row>
    <row r="671" spans="1:21" ht="18.75" hidden="1" x14ac:dyDescent="0.25">
      <c r="A671" s="13" t="str">
        <f t="shared" si="1287"/>
        <v>b</v>
      </c>
      <c r="B671" s="13" t="str">
        <f t="shared" si="1288"/>
        <v>b</v>
      </c>
      <c r="C671" s="5" t="s">
        <v>2</v>
      </c>
      <c r="D671" s="7" t="s">
        <v>10</v>
      </c>
      <c r="E671" s="23"/>
      <c r="F671" s="23"/>
      <c r="G671" s="23">
        <v>0</v>
      </c>
      <c r="H671" s="23"/>
      <c r="I671" s="23"/>
      <c r="J671" s="23">
        <f t="shared" si="1289"/>
        <v>0</v>
      </c>
      <c r="K671" s="23">
        <f t="shared" si="1290"/>
        <v>0</v>
      </c>
      <c r="L671" s="24" t="e">
        <f t="shared" si="1291"/>
        <v>#DIV/0!</v>
      </c>
      <c r="M671" s="28">
        <v>0</v>
      </c>
      <c r="N671" s="28">
        <v>0</v>
      </c>
      <c r="O671" s="23"/>
      <c r="P671" s="23">
        <f t="shared" si="1349"/>
        <v>0</v>
      </c>
      <c r="Q671" s="23">
        <f t="shared" si="1350"/>
        <v>0</v>
      </c>
      <c r="R671" s="26" t="e">
        <f t="shared" si="1273"/>
        <v>#DIV/0!</v>
      </c>
      <c r="S671" s="28">
        <v>0</v>
      </c>
      <c r="T671" s="68"/>
      <c r="U671" s="12" t="s">
        <v>91</v>
      </c>
    </row>
    <row r="672" spans="1:21" ht="18.75" hidden="1" x14ac:dyDescent="0.25">
      <c r="A672" s="13" t="str">
        <f t="shared" si="1287"/>
        <v>b</v>
      </c>
      <c r="B672" s="13" t="str">
        <f t="shared" si="1288"/>
        <v>b</v>
      </c>
      <c r="C672" s="5" t="s">
        <v>2</v>
      </c>
      <c r="D672" s="4" t="s">
        <v>11</v>
      </c>
      <c r="E672" s="22"/>
      <c r="F672" s="22"/>
      <c r="G672" s="22">
        <v>0</v>
      </c>
      <c r="H672" s="22"/>
      <c r="I672" s="22"/>
      <c r="J672" s="23">
        <f t="shared" si="1289"/>
        <v>0</v>
      </c>
      <c r="K672" s="23">
        <f t="shared" si="1290"/>
        <v>0</v>
      </c>
      <c r="L672" s="24" t="e">
        <f t="shared" si="1291"/>
        <v>#DIV/0!</v>
      </c>
      <c r="M672" s="22">
        <v>0</v>
      </c>
      <c r="N672" s="22">
        <v>0</v>
      </c>
      <c r="O672" s="22"/>
      <c r="P672" s="22">
        <f t="shared" si="1349"/>
        <v>0</v>
      </c>
      <c r="Q672" s="22">
        <f t="shared" si="1350"/>
        <v>0</v>
      </c>
      <c r="R672" s="25" t="e">
        <f t="shared" si="1273"/>
        <v>#DIV/0!</v>
      </c>
      <c r="S672" s="22">
        <v>0</v>
      </c>
      <c r="T672" s="63"/>
      <c r="U672" s="12" t="s">
        <v>91</v>
      </c>
    </row>
    <row r="673" spans="1:21" ht="18.75" hidden="1" x14ac:dyDescent="0.25">
      <c r="A673" s="13" t="str">
        <f t="shared" si="1287"/>
        <v>b</v>
      </c>
      <c r="B673" s="13" t="str">
        <f t="shared" si="1288"/>
        <v>b</v>
      </c>
      <c r="C673" s="5" t="s">
        <v>2</v>
      </c>
      <c r="D673" s="4" t="s">
        <v>12</v>
      </c>
      <c r="E673" s="22"/>
      <c r="F673" s="22"/>
      <c r="G673" s="22">
        <v>0</v>
      </c>
      <c r="H673" s="22"/>
      <c r="I673" s="22"/>
      <c r="J673" s="23">
        <f t="shared" si="1289"/>
        <v>0</v>
      </c>
      <c r="K673" s="23">
        <f t="shared" si="1290"/>
        <v>0</v>
      </c>
      <c r="L673" s="24" t="e">
        <f t="shared" si="1291"/>
        <v>#DIV/0!</v>
      </c>
      <c r="M673" s="22">
        <v>0</v>
      </c>
      <c r="N673" s="22">
        <v>0</v>
      </c>
      <c r="O673" s="22"/>
      <c r="P673" s="22">
        <f t="shared" si="1349"/>
        <v>0</v>
      </c>
      <c r="Q673" s="22">
        <f t="shared" si="1350"/>
        <v>0</v>
      </c>
      <c r="R673" s="25" t="e">
        <f t="shared" si="1273"/>
        <v>#DIV/0!</v>
      </c>
      <c r="S673" s="22">
        <v>0</v>
      </c>
      <c r="T673" s="63"/>
      <c r="U673" s="12" t="s">
        <v>91</v>
      </c>
    </row>
    <row r="674" spans="1:21" ht="18.75" hidden="1" x14ac:dyDescent="0.25">
      <c r="A674" s="13" t="str">
        <f t="shared" si="1287"/>
        <v>b</v>
      </c>
      <c r="B674" s="13" t="str">
        <f t="shared" si="1288"/>
        <v>b</v>
      </c>
      <c r="C674" s="5" t="s">
        <v>2</v>
      </c>
      <c r="D674" s="4" t="s">
        <v>13</v>
      </c>
      <c r="E674" s="22"/>
      <c r="F674" s="22"/>
      <c r="G674" s="22">
        <v>0</v>
      </c>
      <c r="H674" s="22"/>
      <c r="I674" s="22"/>
      <c r="J674" s="23">
        <f t="shared" si="1289"/>
        <v>0</v>
      </c>
      <c r="K674" s="23">
        <f t="shared" si="1290"/>
        <v>0</v>
      </c>
      <c r="L674" s="24" t="e">
        <f t="shared" si="1291"/>
        <v>#DIV/0!</v>
      </c>
      <c r="M674" s="22">
        <v>0</v>
      </c>
      <c r="N674" s="22">
        <v>0</v>
      </c>
      <c r="O674" s="22"/>
      <c r="P674" s="22">
        <f t="shared" si="1349"/>
        <v>0</v>
      </c>
      <c r="Q674" s="22">
        <f t="shared" si="1350"/>
        <v>0</v>
      </c>
      <c r="R674" s="25" t="e">
        <f t="shared" si="1273"/>
        <v>#DIV/0!</v>
      </c>
      <c r="S674" s="22">
        <v>0</v>
      </c>
      <c r="T674" s="63"/>
      <c r="U674" s="12" t="s">
        <v>91</v>
      </c>
    </row>
    <row r="675" spans="1:21" ht="72" hidden="1" x14ac:dyDescent="0.25">
      <c r="A675" s="13" t="str">
        <f t="shared" si="1287"/>
        <v>b</v>
      </c>
      <c r="B675" s="13" t="str">
        <f t="shared" si="1288"/>
        <v>a</v>
      </c>
      <c r="C675" s="16" t="s">
        <v>159</v>
      </c>
      <c r="D675" s="17" t="s">
        <v>60</v>
      </c>
      <c r="E675" s="34">
        <f t="shared" ref="E675:G675" si="1351">E676+E684+E685+E686</f>
        <v>2150</v>
      </c>
      <c r="F675" s="34"/>
      <c r="G675" s="34">
        <f t="shared" si="1351"/>
        <v>210400</v>
      </c>
      <c r="H675" s="34">
        <f t="shared" ref="H675:I675" si="1352">H676+H684+H685+H686</f>
        <v>35949</v>
      </c>
      <c r="I675" s="34">
        <f t="shared" si="1352"/>
        <v>79547</v>
      </c>
      <c r="J675" s="34">
        <f t="shared" si="1289"/>
        <v>115496</v>
      </c>
      <c r="K675" s="40">
        <f t="shared" si="1290"/>
        <v>94904</v>
      </c>
      <c r="L675" s="41">
        <f t="shared" si="1291"/>
        <v>0.54893536121673003</v>
      </c>
      <c r="M675" s="37">
        <f t="shared" ref="M675:N675" si="1353">M676+M684+M685+M686</f>
        <v>474000</v>
      </c>
      <c r="N675" s="37">
        <f t="shared" si="1353"/>
        <v>255000</v>
      </c>
      <c r="O675" s="34">
        <f t="shared" ref="O675" si="1354">O676+O684+O685+O686</f>
        <v>137354</v>
      </c>
      <c r="P675" s="34">
        <f t="shared" ref="P675" si="1355">P676+P684+P685+P686</f>
        <v>252850</v>
      </c>
      <c r="Q675" s="40">
        <f t="shared" ref="Q675" si="1356">Q676+Q684+Q685+Q686</f>
        <v>2150</v>
      </c>
      <c r="R675" s="42">
        <f t="shared" si="1273"/>
        <v>0.9915686274509804</v>
      </c>
      <c r="S675" s="37">
        <f t="shared" ref="S675" si="1357">S676+S684+S685+S686</f>
        <v>0</v>
      </c>
      <c r="T675" s="65"/>
      <c r="U675" s="12" t="s">
        <v>90</v>
      </c>
    </row>
    <row r="676" spans="1:21" ht="18.75" hidden="1" x14ac:dyDescent="0.25">
      <c r="A676" s="13" t="str">
        <f t="shared" si="1287"/>
        <v>b</v>
      </c>
      <c r="B676" s="13" t="str">
        <f t="shared" si="1288"/>
        <v>a</v>
      </c>
      <c r="C676" s="3" t="s">
        <v>2</v>
      </c>
      <c r="D676" s="4" t="s">
        <v>3</v>
      </c>
      <c r="E676" s="38">
        <f t="shared" ref="E676:I676" si="1358">E677+E678+E679+E680+E681+E682+E683</f>
        <v>2150</v>
      </c>
      <c r="F676" s="38"/>
      <c r="G676" s="38">
        <f t="shared" si="1358"/>
        <v>210400</v>
      </c>
      <c r="H676" s="38">
        <f t="shared" si="1358"/>
        <v>35949</v>
      </c>
      <c r="I676" s="38">
        <f t="shared" si="1358"/>
        <v>79547</v>
      </c>
      <c r="J676" s="34">
        <f t="shared" si="1289"/>
        <v>115496</v>
      </c>
      <c r="K676" s="40">
        <f t="shared" si="1290"/>
        <v>94904</v>
      </c>
      <c r="L676" s="41">
        <f t="shared" si="1291"/>
        <v>0.54893536121673003</v>
      </c>
      <c r="M676" s="38">
        <f t="shared" ref="M676:N676" si="1359">M677+M678+M679+M680+M681+M682+M683</f>
        <v>474000</v>
      </c>
      <c r="N676" s="38">
        <f t="shared" si="1359"/>
        <v>255000</v>
      </c>
      <c r="O676" s="38">
        <f t="shared" ref="O676:Q676" si="1360">O677+O678+O679+O680+O681+O682+O683</f>
        <v>137354</v>
      </c>
      <c r="P676" s="38">
        <f t="shared" si="1360"/>
        <v>252850</v>
      </c>
      <c r="Q676" s="43">
        <f t="shared" si="1360"/>
        <v>2150</v>
      </c>
      <c r="R676" s="44">
        <f t="shared" si="1273"/>
        <v>0.9915686274509804</v>
      </c>
      <c r="S676" s="38">
        <f t="shared" ref="S676" si="1361">S677+S678+S679+S680+S681+S682+S683</f>
        <v>0</v>
      </c>
      <c r="T676" s="66"/>
      <c r="U676" s="12" t="s">
        <v>90</v>
      </c>
    </row>
    <row r="677" spans="1:21" ht="18.75" hidden="1" x14ac:dyDescent="0.25">
      <c r="A677" s="13" t="str">
        <f t="shared" si="1287"/>
        <v>b</v>
      </c>
      <c r="B677" s="13" t="str">
        <f t="shared" si="1288"/>
        <v>b</v>
      </c>
      <c r="C677" s="5" t="s">
        <v>2</v>
      </c>
      <c r="D677" s="6" t="s">
        <v>4</v>
      </c>
      <c r="E677" s="23"/>
      <c r="F677" s="23"/>
      <c r="G677" s="23">
        <v>0</v>
      </c>
      <c r="H677" s="23"/>
      <c r="I677" s="23"/>
      <c r="J677" s="23">
        <f t="shared" si="1289"/>
        <v>0</v>
      </c>
      <c r="K677" s="23">
        <f t="shared" si="1290"/>
        <v>0</v>
      </c>
      <c r="L677" s="24" t="e">
        <f t="shared" si="1291"/>
        <v>#DIV/0!</v>
      </c>
      <c r="M677" s="28">
        <v>0</v>
      </c>
      <c r="N677" s="28">
        <v>0</v>
      </c>
      <c r="O677" s="23"/>
      <c r="P677" s="23">
        <f t="shared" ref="P677:P686" si="1362">J677+O677</f>
        <v>0</v>
      </c>
      <c r="Q677" s="23">
        <f t="shared" ref="Q677:Q686" si="1363">N677-P677</f>
        <v>0</v>
      </c>
      <c r="R677" s="26" t="e">
        <f t="shared" si="1273"/>
        <v>#DIV/0!</v>
      </c>
      <c r="S677" s="28">
        <v>0</v>
      </c>
      <c r="T677" s="68"/>
      <c r="U677" s="12" t="s">
        <v>90</v>
      </c>
    </row>
    <row r="678" spans="1:21" ht="18.75" hidden="1" x14ac:dyDescent="0.25">
      <c r="A678" s="13" t="str">
        <f t="shared" si="1287"/>
        <v>b</v>
      </c>
      <c r="B678" s="13" t="str">
        <f t="shared" si="1288"/>
        <v>a</v>
      </c>
      <c r="C678" s="5" t="s">
        <v>2</v>
      </c>
      <c r="D678" s="6" t="s">
        <v>5</v>
      </c>
      <c r="E678" s="34"/>
      <c r="F678" s="34"/>
      <c r="G678" s="34">
        <v>69400</v>
      </c>
      <c r="H678" s="34">
        <v>16000</v>
      </c>
      <c r="I678" s="34">
        <v>33000</v>
      </c>
      <c r="J678" s="34">
        <f t="shared" si="1289"/>
        <v>49000</v>
      </c>
      <c r="K678" s="40">
        <f t="shared" si="1290"/>
        <v>20400</v>
      </c>
      <c r="L678" s="41">
        <f t="shared" si="1291"/>
        <v>0.70605187319884721</v>
      </c>
      <c r="M678" s="39">
        <v>100000</v>
      </c>
      <c r="N678" s="39">
        <v>90000</v>
      </c>
      <c r="O678" s="34">
        <v>41000</v>
      </c>
      <c r="P678" s="34">
        <f t="shared" si="1362"/>
        <v>90000</v>
      </c>
      <c r="Q678" s="40">
        <f t="shared" si="1363"/>
        <v>0</v>
      </c>
      <c r="R678" s="42">
        <f t="shared" si="1273"/>
        <v>1</v>
      </c>
      <c r="S678" s="39">
        <v>0</v>
      </c>
      <c r="T678" s="67"/>
      <c r="U678" s="12" t="s">
        <v>90</v>
      </c>
    </row>
    <row r="679" spans="1:21" ht="18.75" hidden="1" x14ac:dyDescent="0.25">
      <c r="A679" s="13" t="str">
        <f t="shared" si="1287"/>
        <v>b</v>
      </c>
      <c r="B679" s="13" t="str">
        <f t="shared" si="1288"/>
        <v>b</v>
      </c>
      <c r="C679" s="5" t="s">
        <v>2</v>
      </c>
      <c r="D679" s="6" t="s">
        <v>6</v>
      </c>
      <c r="E679" s="23"/>
      <c r="F679" s="23"/>
      <c r="G679" s="23">
        <v>0</v>
      </c>
      <c r="H679" s="23"/>
      <c r="I679" s="23"/>
      <c r="J679" s="23">
        <f t="shared" si="1289"/>
        <v>0</v>
      </c>
      <c r="K679" s="23">
        <f t="shared" si="1290"/>
        <v>0</v>
      </c>
      <c r="L679" s="24" t="e">
        <f t="shared" si="1291"/>
        <v>#DIV/0!</v>
      </c>
      <c r="M679" s="28">
        <v>0</v>
      </c>
      <c r="N679" s="28">
        <v>0</v>
      </c>
      <c r="O679" s="23"/>
      <c r="P679" s="23">
        <f t="shared" si="1362"/>
        <v>0</v>
      </c>
      <c r="Q679" s="23">
        <f t="shared" si="1363"/>
        <v>0</v>
      </c>
      <c r="R679" s="26" t="e">
        <f t="shared" si="1273"/>
        <v>#DIV/0!</v>
      </c>
      <c r="S679" s="28">
        <v>0</v>
      </c>
      <c r="T679" s="68"/>
      <c r="U679" s="12" t="s">
        <v>90</v>
      </c>
    </row>
    <row r="680" spans="1:21" ht="18.75" hidden="1" x14ac:dyDescent="0.25">
      <c r="A680" s="13" t="str">
        <f t="shared" si="1287"/>
        <v>b</v>
      </c>
      <c r="B680" s="13" t="str">
        <f t="shared" si="1288"/>
        <v>b</v>
      </c>
      <c r="C680" s="5" t="s">
        <v>2</v>
      </c>
      <c r="D680" s="7" t="s">
        <v>7</v>
      </c>
      <c r="E680" s="23"/>
      <c r="F680" s="23"/>
      <c r="G680" s="23">
        <v>0</v>
      </c>
      <c r="H680" s="23"/>
      <c r="I680" s="23"/>
      <c r="J680" s="23">
        <f t="shared" si="1289"/>
        <v>0</v>
      </c>
      <c r="K680" s="23">
        <f t="shared" si="1290"/>
        <v>0</v>
      </c>
      <c r="L680" s="24" t="e">
        <f t="shared" si="1291"/>
        <v>#DIV/0!</v>
      </c>
      <c r="M680" s="28">
        <v>0</v>
      </c>
      <c r="N680" s="28">
        <v>0</v>
      </c>
      <c r="O680" s="23"/>
      <c r="P680" s="23">
        <f t="shared" si="1362"/>
        <v>0</v>
      </c>
      <c r="Q680" s="23">
        <f t="shared" si="1363"/>
        <v>0</v>
      </c>
      <c r="R680" s="26" t="e">
        <f t="shared" si="1273"/>
        <v>#DIV/0!</v>
      </c>
      <c r="S680" s="28">
        <v>0</v>
      </c>
      <c r="T680" s="68"/>
      <c r="U680" s="12" t="s">
        <v>90</v>
      </c>
    </row>
    <row r="681" spans="1:21" ht="18.75" hidden="1" x14ac:dyDescent="0.25">
      <c r="A681" s="13" t="str">
        <f t="shared" si="1287"/>
        <v>b</v>
      </c>
      <c r="B681" s="13" t="str">
        <f t="shared" si="1288"/>
        <v>b</v>
      </c>
      <c r="C681" s="5" t="s">
        <v>2</v>
      </c>
      <c r="D681" s="7" t="s">
        <v>8</v>
      </c>
      <c r="E681" s="23"/>
      <c r="F681" s="23"/>
      <c r="G681" s="23">
        <v>0</v>
      </c>
      <c r="H681" s="23"/>
      <c r="I681" s="23"/>
      <c r="J681" s="23">
        <f t="shared" si="1289"/>
        <v>0</v>
      </c>
      <c r="K681" s="23">
        <f t="shared" si="1290"/>
        <v>0</v>
      </c>
      <c r="L681" s="24" t="e">
        <f t="shared" si="1291"/>
        <v>#DIV/0!</v>
      </c>
      <c r="M681" s="28">
        <v>0</v>
      </c>
      <c r="N681" s="28">
        <v>0</v>
      </c>
      <c r="O681" s="23"/>
      <c r="P681" s="23">
        <f t="shared" si="1362"/>
        <v>0</v>
      </c>
      <c r="Q681" s="23">
        <f t="shared" si="1363"/>
        <v>0</v>
      </c>
      <c r="R681" s="26" t="e">
        <f t="shared" si="1273"/>
        <v>#DIV/0!</v>
      </c>
      <c r="S681" s="28">
        <v>0</v>
      </c>
      <c r="T681" s="68"/>
      <c r="U681" s="12" t="s">
        <v>90</v>
      </c>
    </row>
    <row r="682" spans="1:21" ht="18.75" hidden="1" x14ac:dyDescent="0.25">
      <c r="A682" s="13" t="str">
        <f t="shared" si="1287"/>
        <v>b</v>
      </c>
      <c r="B682" s="13" t="str">
        <f t="shared" si="1288"/>
        <v>a</v>
      </c>
      <c r="C682" s="5" t="s">
        <v>2</v>
      </c>
      <c r="D682" s="7" t="s">
        <v>9</v>
      </c>
      <c r="E682" s="34">
        <v>2150</v>
      </c>
      <c r="F682" s="34"/>
      <c r="G682" s="34">
        <v>141000</v>
      </c>
      <c r="H682" s="34">
        <v>19949</v>
      </c>
      <c r="I682" s="34">
        <v>46547</v>
      </c>
      <c r="J682" s="34">
        <f t="shared" si="1289"/>
        <v>66496</v>
      </c>
      <c r="K682" s="40">
        <f t="shared" si="1290"/>
        <v>74504</v>
      </c>
      <c r="L682" s="41">
        <f t="shared" si="1291"/>
        <v>0.47160283687943261</v>
      </c>
      <c r="M682" s="39">
        <v>374000</v>
      </c>
      <c r="N682" s="39">
        <v>165000</v>
      </c>
      <c r="O682" s="34">
        <f>98000-1646</f>
        <v>96354</v>
      </c>
      <c r="P682" s="34">
        <f t="shared" si="1362"/>
        <v>162850</v>
      </c>
      <c r="Q682" s="40">
        <f t="shared" si="1363"/>
        <v>2150</v>
      </c>
      <c r="R682" s="42">
        <f t="shared" si="1273"/>
        <v>0.98696969696969694</v>
      </c>
      <c r="S682" s="39">
        <v>0</v>
      </c>
      <c r="T682" s="67"/>
      <c r="U682" s="12" t="s">
        <v>90</v>
      </c>
    </row>
    <row r="683" spans="1:21" ht="18.75" hidden="1" x14ac:dyDescent="0.25">
      <c r="A683" s="13" t="str">
        <f t="shared" si="1287"/>
        <v>b</v>
      </c>
      <c r="B683" s="13" t="str">
        <f t="shared" si="1288"/>
        <v>b</v>
      </c>
      <c r="C683" s="5" t="s">
        <v>2</v>
      </c>
      <c r="D683" s="7" t="s">
        <v>10</v>
      </c>
      <c r="E683" s="23"/>
      <c r="F683" s="23"/>
      <c r="G683" s="23">
        <v>0</v>
      </c>
      <c r="H683" s="23"/>
      <c r="I683" s="23"/>
      <c r="J683" s="23">
        <f t="shared" si="1289"/>
        <v>0</v>
      </c>
      <c r="K683" s="23">
        <f t="shared" si="1290"/>
        <v>0</v>
      </c>
      <c r="L683" s="24" t="e">
        <f t="shared" si="1291"/>
        <v>#DIV/0!</v>
      </c>
      <c r="M683" s="28">
        <v>0</v>
      </c>
      <c r="N683" s="28">
        <v>0</v>
      </c>
      <c r="O683" s="23"/>
      <c r="P683" s="23">
        <f t="shared" si="1362"/>
        <v>0</v>
      </c>
      <c r="Q683" s="23">
        <f t="shared" si="1363"/>
        <v>0</v>
      </c>
      <c r="R683" s="26" t="e">
        <f t="shared" si="1273"/>
        <v>#DIV/0!</v>
      </c>
      <c r="S683" s="28">
        <v>0</v>
      </c>
      <c r="T683" s="68"/>
      <c r="U683" s="12" t="s">
        <v>90</v>
      </c>
    </row>
    <row r="684" spans="1:21" ht="18.75" hidden="1" x14ac:dyDescent="0.25">
      <c r="A684" s="13" t="str">
        <f t="shared" si="1287"/>
        <v>b</v>
      </c>
      <c r="B684" s="13" t="str">
        <f t="shared" si="1288"/>
        <v>b</v>
      </c>
      <c r="C684" s="5" t="s">
        <v>2</v>
      </c>
      <c r="D684" s="4" t="s">
        <v>11</v>
      </c>
      <c r="E684" s="22"/>
      <c r="F684" s="22"/>
      <c r="G684" s="22">
        <v>0</v>
      </c>
      <c r="H684" s="22"/>
      <c r="I684" s="22"/>
      <c r="J684" s="23">
        <f t="shared" si="1289"/>
        <v>0</v>
      </c>
      <c r="K684" s="23">
        <f t="shared" si="1290"/>
        <v>0</v>
      </c>
      <c r="L684" s="24" t="e">
        <f t="shared" si="1291"/>
        <v>#DIV/0!</v>
      </c>
      <c r="M684" s="22">
        <v>0</v>
      </c>
      <c r="N684" s="22">
        <v>0</v>
      </c>
      <c r="O684" s="22"/>
      <c r="P684" s="22">
        <f t="shared" si="1362"/>
        <v>0</v>
      </c>
      <c r="Q684" s="22">
        <f t="shared" si="1363"/>
        <v>0</v>
      </c>
      <c r="R684" s="25" t="e">
        <f t="shared" si="1273"/>
        <v>#DIV/0!</v>
      </c>
      <c r="S684" s="22">
        <v>0</v>
      </c>
      <c r="T684" s="63"/>
      <c r="U684" s="12" t="s">
        <v>90</v>
      </c>
    </row>
    <row r="685" spans="1:21" ht="18.75" hidden="1" x14ac:dyDescent="0.25">
      <c r="A685" s="13" t="str">
        <f t="shared" si="1287"/>
        <v>b</v>
      </c>
      <c r="B685" s="13" t="str">
        <f t="shared" si="1288"/>
        <v>b</v>
      </c>
      <c r="C685" s="5" t="s">
        <v>2</v>
      </c>
      <c r="D685" s="4" t="s">
        <v>12</v>
      </c>
      <c r="E685" s="22"/>
      <c r="F685" s="22"/>
      <c r="G685" s="22">
        <v>0</v>
      </c>
      <c r="H685" s="22"/>
      <c r="I685" s="22"/>
      <c r="J685" s="23">
        <f t="shared" si="1289"/>
        <v>0</v>
      </c>
      <c r="K685" s="23">
        <f t="shared" si="1290"/>
        <v>0</v>
      </c>
      <c r="L685" s="24" t="e">
        <f t="shared" si="1291"/>
        <v>#DIV/0!</v>
      </c>
      <c r="M685" s="22">
        <v>0</v>
      </c>
      <c r="N685" s="22">
        <v>0</v>
      </c>
      <c r="O685" s="22"/>
      <c r="P685" s="22">
        <f t="shared" si="1362"/>
        <v>0</v>
      </c>
      <c r="Q685" s="22">
        <f t="shared" si="1363"/>
        <v>0</v>
      </c>
      <c r="R685" s="25" t="e">
        <f t="shared" si="1273"/>
        <v>#DIV/0!</v>
      </c>
      <c r="S685" s="22">
        <v>0</v>
      </c>
      <c r="T685" s="63"/>
      <c r="U685" s="12" t="s">
        <v>90</v>
      </c>
    </row>
    <row r="686" spans="1:21" ht="18.75" hidden="1" x14ac:dyDescent="0.25">
      <c r="A686" s="13" t="str">
        <f t="shared" si="1287"/>
        <v>b</v>
      </c>
      <c r="B686" s="13" t="str">
        <f t="shared" si="1288"/>
        <v>b</v>
      </c>
      <c r="C686" s="5" t="s">
        <v>2</v>
      </c>
      <c r="D686" s="4" t="s">
        <v>13</v>
      </c>
      <c r="E686" s="22"/>
      <c r="F686" s="22"/>
      <c r="G686" s="22">
        <v>0</v>
      </c>
      <c r="H686" s="22"/>
      <c r="I686" s="22"/>
      <c r="J686" s="23">
        <f t="shared" si="1289"/>
        <v>0</v>
      </c>
      <c r="K686" s="23">
        <f t="shared" si="1290"/>
        <v>0</v>
      </c>
      <c r="L686" s="24" t="e">
        <f t="shared" si="1291"/>
        <v>#DIV/0!</v>
      </c>
      <c r="M686" s="22">
        <v>0</v>
      </c>
      <c r="N686" s="22">
        <v>0</v>
      </c>
      <c r="O686" s="22"/>
      <c r="P686" s="22">
        <f t="shared" si="1362"/>
        <v>0</v>
      </c>
      <c r="Q686" s="22">
        <f t="shared" si="1363"/>
        <v>0</v>
      </c>
      <c r="R686" s="25" t="e">
        <f t="shared" si="1273"/>
        <v>#DIV/0!</v>
      </c>
      <c r="S686" s="22">
        <v>0</v>
      </c>
      <c r="T686" s="63"/>
      <c r="U686" s="12" t="s">
        <v>90</v>
      </c>
    </row>
    <row r="687" spans="1:21" ht="102.75" hidden="1" customHeight="1" x14ac:dyDescent="0.25">
      <c r="A687" s="13" t="str">
        <f t="shared" si="1287"/>
        <v>b</v>
      </c>
      <c r="B687" s="13" t="str">
        <f t="shared" si="1288"/>
        <v>a</v>
      </c>
      <c r="C687" s="16" t="s">
        <v>160</v>
      </c>
      <c r="D687" s="17" t="s">
        <v>61</v>
      </c>
      <c r="E687" s="23">
        <f t="shared" ref="E687:I687" si="1364">E688+E696+E697+E698</f>
        <v>197919</v>
      </c>
      <c r="F687" s="23"/>
      <c r="G687" s="23">
        <f t="shared" ref="G687" si="1365">G688+G696+G697+G698</f>
        <v>8724300</v>
      </c>
      <c r="H687" s="23">
        <f t="shared" si="1364"/>
        <v>5314923</v>
      </c>
      <c r="I687" s="23">
        <f t="shared" si="1364"/>
        <v>3409377</v>
      </c>
      <c r="J687" s="23">
        <f t="shared" si="1289"/>
        <v>8724300</v>
      </c>
      <c r="K687" s="49">
        <f t="shared" si="1290"/>
        <v>0</v>
      </c>
      <c r="L687" s="50">
        <f t="shared" si="1291"/>
        <v>1</v>
      </c>
      <c r="M687" s="27">
        <f t="shared" ref="M687:N687" si="1366">M688+M696+M697+M698</f>
        <v>12150000</v>
      </c>
      <c r="N687" s="27">
        <f t="shared" si="1366"/>
        <v>11843000</v>
      </c>
      <c r="O687" s="23">
        <f t="shared" ref="O687" si="1367">O688+O696+O697+O698</f>
        <v>2481700</v>
      </c>
      <c r="P687" s="23">
        <f t="shared" ref="P687" si="1368">P688+P696+P697+P698</f>
        <v>11206000</v>
      </c>
      <c r="Q687" s="49">
        <f t="shared" ref="Q687" si="1369">Q688+Q696+Q697+Q698</f>
        <v>637000</v>
      </c>
      <c r="R687" s="53">
        <f t="shared" si="1273"/>
        <v>0.94621295279912188</v>
      </c>
      <c r="S687" s="27">
        <f t="shared" ref="S687" si="1370">S688+S696+S697+S698</f>
        <v>0</v>
      </c>
      <c r="T687" s="70"/>
      <c r="U687" s="12" t="s">
        <v>91</v>
      </c>
    </row>
    <row r="688" spans="1:21" ht="18.75" hidden="1" x14ac:dyDescent="0.25">
      <c r="A688" s="13" t="str">
        <f t="shared" si="1287"/>
        <v>b</v>
      </c>
      <c r="B688" s="13" t="str">
        <f t="shared" si="1288"/>
        <v>a</v>
      </c>
      <c r="C688" s="3" t="s">
        <v>2</v>
      </c>
      <c r="D688" s="4" t="s">
        <v>3</v>
      </c>
      <c r="E688" s="22">
        <f t="shared" ref="E688:I688" si="1371">E689+E690+E691+E692+E693+E694+E695</f>
        <v>197919</v>
      </c>
      <c r="F688" s="22"/>
      <c r="G688" s="22">
        <f t="shared" si="1371"/>
        <v>8724300</v>
      </c>
      <c r="H688" s="22">
        <f t="shared" si="1371"/>
        <v>5314923</v>
      </c>
      <c r="I688" s="22">
        <f t="shared" si="1371"/>
        <v>3409377</v>
      </c>
      <c r="J688" s="23">
        <f t="shared" si="1289"/>
        <v>8724300</v>
      </c>
      <c r="K688" s="49">
        <f t="shared" si="1290"/>
        <v>0</v>
      </c>
      <c r="L688" s="50">
        <f t="shared" si="1291"/>
        <v>1</v>
      </c>
      <c r="M688" s="22">
        <f t="shared" ref="M688:N688" si="1372">M689+M690+M691+M692+M693+M694+M695</f>
        <v>12150000</v>
      </c>
      <c r="N688" s="22">
        <f t="shared" si="1372"/>
        <v>11843000</v>
      </c>
      <c r="O688" s="22">
        <f t="shared" ref="O688:Q688" si="1373">O689+O690+O691+O692+O693+O694+O695</f>
        <v>2481700</v>
      </c>
      <c r="P688" s="22">
        <f t="shared" si="1373"/>
        <v>11206000</v>
      </c>
      <c r="Q688" s="51">
        <f t="shared" si="1373"/>
        <v>637000</v>
      </c>
      <c r="R688" s="52">
        <f t="shared" si="1273"/>
        <v>0.94621295279912188</v>
      </c>
      <c r="S688" s="22">
        <f t="shared" ref="S688" si="1374">S689+S690+S691+S692+S693+S694+S695</f>
        <v>0</v>
      </c>
      <c r="T688" s="63"/>
      <c r="U688" s="12" t="s">
        <v>91</v>
      </c>
    </row>
    <row r="689" spans="1:21" ht="18.75" hidden="1" x14ac:dyDescent="0.25">
      <c r="A689" s="13" t="str">
        <f t="shared" si="1287"/>
        <v>b</v>
      </c>
      <c r="B689" s="13" t="str">
        <f t="shared" si="1288"/>
        <v>b</v>
      </c>
      <c r="C689" s="5" t="s">
        <v>2</v>
      </c>
      <c r="D689" s="6" t="s">
        <v>4</v>
      </c>
      <c r="E689" s="23"/>
      <c r="F689" s="23"/>
      <c r="G689" s="23">
        <v>0</v>
      </c>
      <c r="H689" s="23"/>
      <c r="I689" s="23"/>
      <c r="J689" s="23">
        <f t="shared" si="1289"/>
        <v>0</v>
      </c>
      <c r="K689" s="23">
        <f t="shared" si="1290"/>
        <v>0</v>
      </c>
      <c r="L689" s="24" t="e">
        <f t="shared" si="1291"/>
        <v>#DIV/0!</v>
      </c>
      <c r="M689" s="28">
        <v>0</v>
      </c>
      <c r="N689" s="28">
        <v>0</v>
      </c>
      <c r="O689" s="23"/>
      <c r="P689" s="23">
        <f t="shared" ref="P689:P698" si="1375">J689+O689</f>
        <v>0</v>
      </c>
      <c r="Q689" s="23">
        <f t="shared" ref="Q689:Q698" si="1376">N689-P689</f>
        <v>0</v>
      </c>
      <c r="R689" s="26" t="e">
        <f t="shared" si="1273"/>
        <v>#DIV/0!</v>
      </c>
      <c r="S689" s="28">
        <v>0</v>
      </c>
      <c r="T689" s="68"/>
      <c r="U689" s="12" t="s">
        <v>91</v>
      </c>
    </row>
    <row r="690" spans="1:21" ht="18.75" hidden="1" x14ac:dyDescent="0.25">
      <c r="A690" s="13" t="str">
        <f t="shared" si="1287"/>
        <v>b</v>
      </c>
      <c r="B690" s="13" t="str">
        <f t="shared" si="1288"/>
        <v>a</v>
      </c>
      <c r="C690" s="5" t="s">
        <v>2</v>
      </c>
      <c r="D690" s="6" t="s">
        <v>5</v>
      </c>
      <c r="E690" s="23"/>
      <c r="F690" s="23"/>
      <c r="G690" s="23">
        <v>117000</v>
      </c>
      <c r="H690" s="23">
        <v>78000</v>
      </c>
      <c r="I690" s="23">
        <v>39000</v>
      </c>
      <c r="J690" s="23">
        <f t="shared" si="1289"/>
        <v>117000</v>
      </c>
      <c r="K690" s="49">
        <f t="shared" si="1290"/>
        <v>0</v>
      </c>
      <c r="L690" s="50">
        <f t="shared" si="1291"/>
        <v>1</v>
      </c>
      <c r="M690" s="28">
        <v>150000</v>
      </c>
      <c r="N690" s="28">
        <v>156000</v>
      </c>
      <c r="O690" s="23">
        <v>39000</v>
      </c>
      <c r="P690" s="23">
        <f t="shared" si="1375"/>
        <v>156000</v>
      </c>
      <c r="Q690" s="49">
        <f t="shared" si="1376"/>
        <v>0</v>
      </c>
      <c r="R690" s="53">
        <f t="shared" si="1273"/>
        <v>1</v>
      </c>
      <c r="S690" s="28">
        <v>0</v>
      </c>
      <c r="T690" s="68"/>
      <c r="U690" s="12" t="s">
        <v>91</v>
      </c>
    </row>
    <row r="691" spans="1:21" ht="18.75" hidden="1" x14ac:dyDescent="0.25">
      <c r="A691" s="13" t="str">
        <f t="shared" si="1287"/>
        <v>b</v>
      </c>
      <c r="B691" s="13" t="str">
        <f t="shared" si="1288"/>
        <v>b</v>
      </c>
      <c r="C691" s="5" t="s">
        <v>2</v>
      </c>
      <c r="D691" s="6" t="s">
        <v>6</v>
      </c>
      <c r="E691" s="23"/>
      <c r="F691" s="23"/>
      <c r="G691" s="23">
        <v>0</v>
      </c>
      <c r="H691" s="23"/>
      <c r="I691" s="23"/>
      <c r="J691" s="23">
        <f t="shared" si="1289"/>
        <v>0</v>
      </c>
      <c r="K691" s="23">
        <f t="shared" si="1290"/>
        <v>0</v>
      </c>
      <c r="L691" s="24" t="e">
        <f t="shared" si="1291"/>
        <v>#DIV/0!</v>
      </c>
      <c r="M691" s="28">
        <v>0</v>
      </c>
      <c r="N691" s="28">
        <v>0</v>
      </c>
      <c r="O691" s="23"/>
      <c r="P691" s="23">
        <f t="shared" si="1375"/>
        <v>0</v>
      </c>
      <c r="Q691" s="23">
        <f t="shared" si="1376"/>
        <v>0</v>
      </c>
      <c r="R691" s="26" t="e">
        <f t="shared" si="1273"/>
        <v>#DIV/0!</v>
      </c>
      <c r="S691" s="28">
        <v>0</v>
      </c>
      <c r="T691" s="68"/>
      <c r="U691" s="12" t="s">
        <v>91</v>
      </c>
    </row>
    <row r="692" spans="1:21" ht="18.75" hidden="1" x14ac:dyDescent="0.25">
      <c r="A692" s="13" t="str">
        <f t="shared" si="1287"/>
        <v>b</v>
      </c>
      <c r="B692" s="13" t="str">
        <f t="shared" si="1288"/>
        <v>b</v>
      </c>
      <c r="C692" s="5" t="s">
        <v>2</v>
      </c>
      <c r="D692" s="7" t="s">
        <v>7</v>
      </c>
      <c r="E692" s="23"/>
      <c r="F692" s="23"/>
      <c r="G692" s="23">
        <v>0</v>
      </c>
      <c r="H692" s="23"/>
      <c r="I692" s="23"/>
      <c r="J692" s="23">
        <f t="shared" si="1289"/>
        <v>0</v>
      </c>
      <c r="K692" s="23">
        <f t="shared" si="1290"/>
        <v>0</v>
      </c>
      <c r="L692" s="24" t="e">
        <f t="shared" si="1291"/>
        <v>#DIV/0!</v>
      </c>
      <c r="M692" s="28">
        <v>0</v>
      </c>
      <c r="N692" s="28">
        <v>0</v>
      </c>
      <c r="O692" s="23"/>
      <c r="P692" s="23">
        <f t="shared" si="1375"/>
        <v>0</v>
      </c>
      <c r="Q692" s="23">
        <f t="shared" si="1376"/>
        <v>0</v>
      </c>
      <c r="R692" s="26" t="e">
        <f t="shared" si="1273"/>
        <v>#DIV/0!</v>
      </c>
      <c r="S692" s="28">
        <v>0</v>
      </c>
      <c r="T692" s="68"/>
      <c r="U692" s="12" t="s">
        <v>91</v>
      </c>
    </row>
    <row r="693" spans="1:21" ht="18.75" hidden="1" x14ac:dyDescent="0.25">
      <c r="A693" s="13" t="str">
        <f t="shared" si="1287"/>
        <v>b</v>
      </c>
      <c r="B693" s="13" t="str">
        <f t="shared" si="1288"/>
        <v>b</v>
      </c>
      <c r="C693" s="5" t="s">
        <v>2</v>
      </c>
      <c r="D693" s="7" t="s">
        <v>8</v>
      </c>
      <c r="E693" s="23"/>
      <c r="F693" s="23"/>
      <c r="G693" s="23">
        <v>0</v>
      </c>
      <c r="H693" s="23"/>
      <c r="I693" s="23"/>
      <c r="J693" s="23">
        <f t="shared" si="1289"/>
        <v>0</v>
      </c>
      <c r="K693" s="23">
        <f t="shared" si="1290"/>
        <v>0</v>
      </c>
      <c r="L693" s="24" t="e">
        <f t="shared" si="1291"/>
        <v>#DIV/0!</v>
      </c>
      <c r="M693" s="28">
        <v>0</v>
      </c>
      <c r="N693" s="28">
        <v>0</v>
      </c>
      <c r="O693" s="23"/>
      <c r="P693" s="23">
        <f t="shared" si="1375"/>
        <v>0</v>
      </c>
      <c r="Q693" s="23">
        <f t="shared" si="1376"/>
        <v>0</v>
      </c>
      <c r="R693" s="26" t="e">
        <f t="shared" si="1273"/>
        <v>#DIV/0!</v>
      </c>
      <c r="S693" s="28">
        <v>0</v>
      </c>
      <c r="T693" s="68"/>
      <c r="U693" s="12" t="s">
        <v>91</v>
      </c>
    </row>
    <row r="694" spans="1:21" ht="18.75" hidden="1" x14ac:dyDescent="0.25">
      <c r="A694" s="13" t="str">
        <f t="shared" si="1287"/>
        <v>b</v>
      </c>
      <c r="B694" s="13" t="str">
        <f t="shared" si="1288"/>
        <v>a</v>
      </c>
      <c r="C694" s="5" t="s">
        <v>2</v>
      </c>
      <c r="D694" s="7" t="s">
        <v>9</v>
      </c>
      <c r="E694" s="23">
        <v>197919</v>
      </c>
      <c r="F694" s="23"/>
      <c r="G694" s="23">
        <v>8607300</v>
      </c>
      <c r="H694" s="23">
        <v>5236923</v>
      </c>
      <c r="I694" s="23">
        <v>3370377</v>
      </c>
      <c r="J694" s="23">
        <f t="shared" si="1289"/>
        <v>8607300</v>
      </c>
      <c r="K694" s="49">
        <f t="shared" si="1290"/>
        <v>0</v>
      </c>
      <c r="L694" s="50">
        <f t="shared" si="1291"/>
        <v>1</v>
      </c>
      <c r="M694" s="28">
        <v>12000000</v>
      </c>
      <c r="N694" s="28">
        <v>11687000</v>
      </c>
      <c r="O694" s="23">
        <v>2442700</v>
      </c>
      <c r="P694" s="23">
        <f t="shared" si="1375"/>
        <v>11050000</v>
      </c>
      <c r="Q694" s="49">
        <f t="shared" si="1376"/>
        <v>637000</v>
      </c>
      <c r="R694" s="53">
        <f t="shared" si="1273"/>
        <v>0.94549499443826479</v>
      </c>
      <c r="S694" s="28">
        <v>0</v>
      </c>
      <c r="T694" s="68"/>
      <c r="U694" s="12" t="s">
        <v>91</v>
      </c>
    </row>
    <row r="695" spans="1:21" ht="18.75" hidden="1" x14ac:dyDescent="0.25">
      <c r="A695" s="13" t="str">
        <f t="shared" si="1287"/>
        <v>b</v>
      </c>
      <c r="B695" s="13" t="str">
        <f t="shared" si="1288"/>
        <v>b</v>
      </c>
      <c r="C695" s="5" t="s">
        <v>2</v>
      </c>
      <c r="D695" s="7" t="s">
        <v>10</v>
      </c>
      <c r="E695" s="23"/>
      <c r="F695" s="23"/>
      <c r="G695" s="23">
        <v>0</v>
      </c>
      <c r="H695" s="23"/>
      <c r="I695" s="23"/>
      <c r="J695" s="23">
        <f t="shared" si="1289"/>
        <v>0</v>
      </c>
      <c r="K695" s="23">
        <f t="shared" si="1290"/>
        <v>0</v>
      </c>
      <c r="L695" s="24" t="e">
        <f t="shared" si="1291"/>
        <v>#DIV/0!</v>
      </c>
      <c r="M695" s="28">
        <v>0</v>
      </c>
      <c r="N695" s="28">
        <v>0</v>
      </c>
      <c r="O695" s="23"/>
      <c r="P695" s="23">
        <f t="shared" si="1375"/>
        <v>0</v>
      </c>
      <c r="Q695" s="23">
        <f t="shared" si="1376"/>
        <v>0</v>
      </c>
      <c r="R695" s="26" t="e">
        <f t="shared" si="1273"/>
        <v>#DIV/0!</v>
      </c>
      <c r="S695" s="28">
        <v>0</v>
      </c>
      <c r="T695" s="68"/>
      <c r="U695" s="12" t="s">
        <v>91</v>
      </c>
    </row>
    <row r="696" spans="1:21" ht="18.75" hidden="1" x14ac:dyDescent="0.25">
      <c r="A696" s="13" t="str">
        <f t="shared" si="1287"/>
        <v>b</v>
      </c>
      <c r="B696" s="13" t="str">
        <f t="shared" si="1288"/>
        <v>b</v>
      </c>
      <c r="C696" s="5" t="s">
        <v>2</v>
      </c>
      <c r="D696" s="4" t="s">
        <v>11</v>
      </c>
      <c r="E696" s="22"/>
      <c r="F696" s="22"/>
      <c r="G696" s="22">
        <v>0</v>
      </c>
      <c r="H696" s="22"/>
      <c r="I696" s="22"/>
      <c r="J696" s="23">
        <f t="shared" si="1289"/>
        <v>0</v>
      </c>
      <c r="K696" s="23">
        <f t="shared" si="1290"/>
        <v>0</v>
      </c>
      <c r="L696" s="24" t="e">
        <f t="shared" si="1291"/>
        <v>#DIV/0!</v>
      </c>
      <c r="M696" s="22">
        <v>0</v>
      </c>
      <c r="N696" s="22">
        <v>0</v>
      </c>
      <c r="O696" s="22"/>
      <c r="P696" s="22">
        <f t="shared" si="1375"/>
        <v>0</v>
      </c>
      <c r="Q696" s="22">
        <f t="shared" si="1376"/>
        <v>0</v>
      </c>
      <c r="R696" s="25" t="e">
        <f t="shared" ref="R696:R759" si="1377">P696/N696</f>
        <v>#DIV/0!</v>
      </c>
      <c r="S696" s="22">
        <v>0</v>
      </c>
      <c r="T696" s="63"/>
      <c r="U696" s="12" t="s">
        <v>91</v>
      </c>
    </row>
    <row r="697" spans="1:21" ht="18.75" hidden="1" x14ac:dyDescent="0.25">
      <c r="A697" s="13" t="str">
        <f t="shared" si="1287"/>
        <v>b</v>
      </c>
      <c r="B697" s="13" t="str">
        <f t="shared" si="1288"/>
        <v>b</v>
      </c>
      <c r="C697" s="5" t="s">
        <v>2</v>
      </c>
      <c r="D697" s="4" t="s">
        <v>12</v>
      </c>
      <c r="E697" s="22"/>
      <c r="F697" s="22"/>
      <c r="G697" s="22">
        <v>0</v>
      </c>
      <c r="H697" s="22"/>
      <c r="I697" s="22"/>
      <c r="J697" s="23">
        <f t="shared" si="1289"/>
        <v>0</v>
      </c>
      <c r="K697" s="23">
        <f t="shared" si="1290"/>
        <v>0</v>
      </c>
      <c r="L697" s="24" t="e">
        <f t="shared" si="1291"/>
        <v>#DIV/0!</v>
      </c>
      <c r="M697" s="22">
        <v>0</v>
      </c>
      <c r="N697" s="22">
        <v>0</v>
      </c>
      <c r="O697" s="22"/>
      <c r="P697" s="22">
        <f t="shared" si="1375"/>
        <v>0</v>
      </c>
      <c r="Q697" s="22">
        <f t="shared" si="1376"/>
        <v>0</v>
      </c>
      <c r="R697" s="25" t="e">
        <f t="shared" si="1377"/>
        <v>#DIV/0!</v>
      </c>
      <c r="S697" s="22">
        <v>0</v>
      </c>
      <c r="T697" s="63"/>
      <c r="U697" s="12" t="s">
        <v>91</v>
      </c>
    </row>
    <row r="698" spans="1:21" ht="18.75" hidden="1" x14ac:dyDescent="0.25">
      <c r="A698" s="13" t="str">
        <f t="shared" si="1287"/>
        <v>b</v>
      </c>
      <c r="B698" s="13" t="str">
        <f t="shared" si="1288"/>
        <v>b</v>
      </c>
      <c r="C698" s="5" t="s">
        <v>2</v>
      </c>
      <c r="D698" s="4" t="s">
        <v>13</v>
      </c>
      <c r="E698" s="22"/>
      <c r="F698" s="22"/>
      <c r="G698" s="22">
        <v>0</v>
      </c>
      <c r="H698" s="22"/>
      <c r="I698" s="22"/>
      <c r="J698" s="23">
        <f t="shared" si="1289"/>
        <v>0</v>
      </c>
      <c r="K698" s="23">
        <f t="shared" si="1290"/>
        <v>0</v>
      </c>
      <c r="L698" s="24" t="e">
        <f t="shared" si="1291"/>
        <v>#DIV/0!</v>
      </c>
      <c r="M698" s="22">
        <v>0</v>
      </c>
      <c r="N698" s="22">
        <v>0</v>
      </c>
      <c r="O698" s="22"/>
      <c r="P698" s="22">
        <f t="shared" si="1375"/>
        <v>0</v>
      </c>
      <c r="Q698" s="22">
        <f t="shared" si="1376"/>
        <v>0</v>
      </c>
      <c r="R698" s="25" t="e">
        <f t="shared" si="1377"/>
        <v>#DIV/0!</v>
      </c>
      <c r="S698" s="22">
        <v>0</v>
      </c>
      <c r="T698" s="63"/>
      <c r="U698" s="12" t="s">
        <v>91</v>
      </c>
    </row>
    <row r="699" spans="1:21" ht="31.5" x14ac:dyDescent="0.25">
      <c r="A699" s="13" t="str">
        <f t="shared" si="1287"/>
        <v>a</v>
      </c>
      <c r="B699" s="13" t="str">
        <f t="shared" si="1288"/>
        <v>a</v>
      </c>
      <c r="C699" s="16" t="s">
        <v>161</v>
      </c>
      <c r="D699" s="17" t="s">
        <v>62</v>
      </c>
      <c r="E699" s="34">
        <f t="shared" ref="E699:G699" si="1378">E700+E708+E709+E710</f>
        <v>0</v>
      </c>
      <c r="F699" s="34">
        <f t="shared" ref="F699" si="1379">F700+F708+F709+F710</f>
        <v>8310</v>
      </c>
      <c r="G699" s="34">
        <f t="shared" si="1378"/>
        <v>1200000</v>
      </c>
      <c r="H699" s="34">
        <f t="shared" ref="H699:I699" si="1380">H700+H708+H709+H710</f>
        <v>100219</v>
      </c>
      <c r="I699" s="34">
        <f t="shared" si="1380"/>
        <v>875071</v>
      </c>
      <c r="J699" s="34">
        <f t="shared" si="1289"/>
        <v>975290</v>
      </c>
      <c r="K699" s="40">
        <f t="shared" si="1290"/>
        <v>224710</v>
      </c>
      <c r="L699" s="41">
        <f t="shared" si="1291"/>
        <v>0.8127416666666667</v>
      </c>
      <c r="M699" s="37">
        <f t="shared" ref="M699:N699" si="1381">M700+M708+M709+M710</f>
        <v>2100000</v>
      </c>
      <c r="N699" s="37">
        <f t="shared" si="1381"/>
        <v>2100000</v>
      </c>
      <c r="O699" s="34">
        <f t="shared" ref="O699" si="1382">O700+O708+O709+O710</f>
        <v>1116400</v>
      </c>
      <c r="P699" s="34">
        <f t="shared" ref="P699" si="1383">P700+P708+P709+P710</f>
        <v>2091690</v>
      </c>
      <c r="Q699" s="40">
        <f t="shared" ref="Q699" si="1384">Q700+Q708+Q709+Q710</f>
        <v>8310</v>
      </c>
      <c r="R699" s="42">
        <f t="shared" si="1377"/>
        <v>0.99604285714285712</v>
      </c>
      <c r="S699" s="37">
        <f t="shared" ref="S699" si="1385">S700+S708+S709+S710</f>
        <v>500000</v>
      </c>
      <c r="T699" s="65"/>
      <c r="U699" s="12" t="s">
        <v>90</v>
      </c>
    </row>
    <row r="700" spans="1:21" ht="18.75" x14ac:dyDescent="0.25">
      <c r="A700" s="13" t="str">
        <f t="shared" si="1287"/>
        <v>a</v>
      </c>
      <c r="B700" s="13" t="str">
        <f t="shared" si="1288"/>
        <v>a</v>
      </c>
      <c r="C700" s="3" t="s">
        <v>2</v>
      </c>
      <c r="D700" s="4" t="s">
        <v>3</v>
      </c>
      <c r="E700" s="38">
        <f t="shared" ref="E700:I700" si="1386">E701+E702+E703+E704+E705+E706+E707</f>
        <v>0</v>
      </c>
      <c r="F700" s="38">
        <f t="shared" ref="F700" si="1387">F701+F702+F703+F704+F705+F706+F707</f>
        <v>8310</v>
      </c>
      <c r="G700" s="38">
        <f t="shared" si="1386"/>
        <v>1200000</v>
      </c>
      <c r="H700" s="38">
        <f t="shared" si="1386"/>
        <v>100219</v>
      </c>
      <c r="I700" s="38">
        <f t="shared" si="1386"/>
        <v>875071</v>
      </c>
      <c r="J700" s="34">
        <f t="shared" si="1289"/>
        <v>975290</v>
      </c>
      <c r="K700" s="40">
        <f t="shared" si="1290"/>
        <v>224710</v>
      </c>
      <c r="L700" s="41">
        <f t="shared" si="1291"/>
        <v>0.8127416666666667</v>
      </c>
      <c r="M700" s="38">
        <f t="shared" ref="M700:N700" si="1388">M701+M702+M703+M704+M705+M706+M707</f>
        <v>2100000</v>
      </c>
      <c r="N700" s="38">
        <f t="shared" si="1388"/>
        <v>2100000</v>
      </c>
      <c r="O700" s="38">
        <f t="shared" ref="O700:Q700" si="1389">O701+O702+O703+O704+O705+O706+O707</f>
        <v>1116400</v>
      </c>
      <c r="P700" s="38">
        <f t="shared" si="1389"/>
        <v>2091690</v>
      </c>
      <c r="Q700" s="43">
        <f t="shared" si="1389"/>
        <v>8310</v>
      </c>
      <c r="R700" s="44">
        <f t="shared" si="1377"/>
        <v>0.99604285714285712</v>
      </c>
      <c r="S700" s="38">
        <f t="shared" ref="S700" si="1390">S701+S702+S703+S704+S705+S706+S707</f>
        <v>500000</v>
      </c>
      <c r="T700" s="66"/>
      <c r="U700" s="12" t="s">
        <v>90</v>
      </c>
    </row>
    <row r="701" spans="1:21" ht="18.75" hidden="1" x14ac:dyDescent="0.25">
      <c r="A701" s="13" t="str">
        <f t="shared" si="1287"/>
        <v>b</v>
      </c>
      <c r="B701" s="13" t="str">
        <f t="shared" si="1288"/>
        <v>b</v>
      </c>
      <c r="C701" s="5" t="s">
        <v>2</v>
      </c>
      <c r="D701" s="6" t="s">
        <v>4</v>
      </c>
      <c r="E701" s="23"/>
      <c r="F701" s="23"/>
      <c r="G701" s="23">
        <v>0</v>
      </c>
      <c r="H701" s="23"/>
      <c r="I701" s="23"/>
      <c r="J701" s="23">
        <f t="shared" si="1289"/>
        <v>0</v>
      </c>
      <c r="K701" s="23">
        <f t="shared" si="1290"/>
        <v>0</v>
      </c>
      <c r="L701" s="24" t="e">
        <f t="shared" si="1291"/>
        <v>#DIV/0!</v>
      </c>
      <c r="M701" s="28"/>
      <c r="N701" s="28"/>
      <c r="O701" s="23"/>
      <c r="P701" s="23">
        <f t="shared" ref="P701:P710" si="1391">J701+O701</f>
        <v>0</v>
      </c>
      <c r="Q701" s="23">
        <f t="shared" ref="Q701:Q710" si="1392">N701-P701</f>
        <v>0</v>
      </c>
      <c r="R701" s="26" t="e">
        <f t="shared" si="1377"/>
        <v>#DIV/0!</v>
      </c>
      <c r="S701" s="28"/>
      <c r="T701" s="68"/>
      <c r="U701" s="12" t="s">
        <v>90</v>
      </c>
    </row>
    <row r="702" spans="1:21" ht="18.75" x14ac:dyDescent="0.25">
      <c r="A702" s="13" t="str">
        <f t="shared" si="1287"/>
        <v>a</v>
      </c>
      <c r="B702" s="13" t="str">
        <f t="shared" si="1288"/>
        <v>a</v>
      </c>
      <c r="C702" s="5" t="s">
        <v>2</v>
      </c>
      <c r="D702" s="6" t="s">
        <v>5</v>
      </c>
      <c r="E702" s="34"/>
      <c r="F702" s="34">
        <v>8310</v>
      </c>
      <c r="G702" s="34">
        <v>1030000</v>
      </c>
      <c r="H702" s="34">
        <v>86219</v>
      </c>
      <c r="I702" s="34">
        <v>785071</v>
      </c>
      <c r="J702" s="34">
        <f t="shared" si="1289"/>
        <v>871290</v>
      </c>
      <c r="K702" s="40">
        <f t="shared" si="1290"/>
        <v>158710</v>
      </c>
      <c r="L702" s="41">
        <f t="shared" si="1291"/>
        <v>0.84591262135922329</v>
      </c>
      <c r="M702" s="39">
        <v>2100000</v>
      </c>
      <c r="N702" s="39">
        <v>1930000</v>
      </c>
      <c r="O702" s="34">
        <f>1058000-7600</f>
        <v>1050400</v>
      </c>
      <c r="P702" s="34">
        <f t="shared" si="1391"/>
        <v>1921690</v>
      </c>
      <c r="Q702" s="40">
        <f t="shared" si="1392"/>
        <v>8310</v>
      </c>
      <c r="R702" s="42">
        <f t="shared" si="1377"/>
        <v>0.99569430051813468</v>
      </c>
      <c r="S702" s="73">
        <v>500000</v>
      </c>
      <c r="T702" s="67"/>
      <c r="U702" s="12" t="s">
        <v>90</v>
      </c>
    </row>
    <row r="703" spans="1:21" ht="18.75" hidden="1" x14ac:dyDescent="0.25">
      <c r="A703" s="13" t="str">
        <f t="shared" si="1287"/>
        <v>b</v>
      </c>
      <c r="B703" s="13" t="str">
        <f t="shared" si="1288"/>
        <v>b</v>
      </c>
      <c r="C703" s="5" t="s">
        <v>2</v>
      </c>
      <c r="D703" s="6" t="s">
        <v>6</v>
      </c>
      <c r="E703" s="23"/>
      <c r="F703" s="23"/>
      <c r="G703" s="23"/>
      <c r="H703" s="23"/>
      <c r="I703" s="23"/>
      <c r="J703" s="23">
        <f t="shared" si="1289"/>
        <v>0</v>
      </c>
      <c r="K703" s="23">
        <f t="shared" si="1290"/>
        <v>0</v>
      </c>
      <c r="L703" s="24" t="e">
        <f t="shared" si="1291"/>
        <v>#DIV/0!</v>
      </c>
      <c r="M703" s="28">
        <v>0</v>
      </c>
      <c r="N703" s="28">
        <v>0</v>
      </c>
      <c r="O703" s="23"/>
      <c r="P703" s="23">
        <f t="shared" si="1391"/>
        <v>0</v>
      </c>
      <c r="Q703" s="23">
        <f t="shared" si="1392"/>
        <v>0</v>
      </c>
      <c r="R703" s="26" t="e">
        <f t="shared" si="1377"/>
        <v>#DIV/0!</v>
      </c>
      <c r="S703" s="28">
        <v>0</v>
      </c>
      <c r="T703" s="68"/>
      <c r="U703" s="12" t="s">
        <v>90</v>
      </c>
    </row>
    <row r="704" spans="1:21" ht="18.75" hidden="1" x14ac:dyDescent="0.25">
      <c r="A704" s="13" t="str">
        <f t="shared" si="1287"/>
        <v>b</v>
      </c>
      <c r="B704" s="13" t="str">
        <f t="shared" si="1288"/>
        <v>b</v>
      </c>
      <c r="C704" s="5" t="s">
        <v>2</v>
      </c>
      <c r="D704" s="7" t="s">
        <v>7</v>
      </c>
      <c r="E704" s="23"/>
      <c r="F704" s="23"/>
      <c r="G704" s="23">
        <v>0</v>
      </c>
      <c r="H704" s="23"/>
      <c r="I704" s="23"/>
      <c r="J704" s="23">
        <f t="shared" si="1289"/>
        <v>0</v>
      </c>
      <c r="K704" s="23">
        <f t="shared" si="1290"/>
        <v>0</v>
      </c>
      <c r="L704" s="24" t="e">
        <f t="shared" si="1291"/>
        <v>#DIV/0!</v>
      </c>
      <c r="M704" s="28">
        <v>0</v>
      </c>
      <c r="N704" s="28">
        <v>0</v>
      </c>
      <c r="O704" s="23"/>
      <c r="P704" s="23">
        <f t="shared" si="1391"/>
        <v>0</v>
      </c>
      <c r="Q704" s="23">
        <f t="shared" si="1392"/>
        <v>0</v>
      </c>
      <c r="R704" s="26" t="e">
        <f t="shared" si="1377"/>
        <v>#DIV/0!</v>
      </c>
      <c r="S704" s="28">
        <v>0</v>
      </c>
      <c r="T704" s="68"/>
      <c r="U704" s="12" t="s">
        <v>90</v>
      </c>
    </row>
    <row r="705" spans="1:21" ht="18.75" hidden="1" x14ac:dyDescent="0.25">
      <c r="A705" s="13" t="str">
        <f t="shared" si="1287"/>
        <v>b</v>
      </c>
      <c r="B705" s="13" t="str">
        <f t="shared" si="1288"/>
        <v>b</v>
      </c>
      <c r="C705" s="5" t="s">
        <v>2</v>
      </c>
      <c r="D705" s="7" t="s">
        <v>8</v>
      </c>
      <c r="E705" s="23"/>
      <c r="F705" s="23"/>
      <c r="G705" s="23">
        <v>0</v>
      </c>
      <c r="H705" s="23"/>
      <c r="I705" s="23"/>
      <c r="J705" s="23">
        <f t="shared" si="1289"/>
        <v>0</v>
      </c>
      <c r="K705" s="23">
        <f t="shared" si="1290"/>
        <v>0</v>
      </c>
      <c r="L705" s="24" t="e">
        <f t="shared" si="1291"/>
        <v>#DIV/0!</v>
      </c>
      <c r="M705" s="28">
        <v>0</v>
      </c>
      <c r="N705" s="28">
        <v>0</v>
      </c>
      <c r="O705" s="23"/>
      <c r="P705" s="23">
        <f t="shared" si="1391"/>
        <v>0</v>
      </c>
      <c r="Q705" s="23">
        <f t="shared" si="1392"/>
        <v>0</v>
      </c>
      <c r="R705" s="26" t="e">
        <f t="shared" si="1377"/>
        <v>#DIV/0!</v>
      </c>
      <c r="S705" s="28">
        <v>0</v>
      </c>
      <c r="T705" s="68"/>
      <c r="U705" s="12" t="s">
        <v>90</v>
      </c>
    </row>
    <row r="706" spans="1:21" ht="18.75" hidden="1" x14ac:dyDescent="0.25">
      <c r="A706" s="13" t="str">
        <f t="shared" si="1287"/>
        <v>b</v>
      </c>
      <c r="B706" s="13" t="str">
        <f t="shared" si="1288"/>
        <v>b</v>
      </c>
      <c r="C706" s="5" t="s">
        <v>2</v>
      </c>
      <c r="D706" s="7" t="s">
        <v>9</v>
      </c>
      <c r="E706" s="23"/>
      <c r="F706" s="23"/>
      <c r="G706" s="23">
        <v>0</v>
      </c>
      <c r="H706" s="23"/>
      <c r="I706" s="23"/>
      <c r="J706" s="23">
        <f t="shared" si="1289"/>
        <v>0</v>
      </c>
      <c r="K706" s="23">
        <f t="shared" si="1290"/>
        <v>0</v>
      </c>
      <c r="L706" s="24" t="e">
        <f t="shared" si="1291"/>
        <v>#DIV/0!</v>
      </c>
      <c r="M706" s="28">
        <v>0</v>
      </c>
      <c r="N706" s="28">
        <v>0</v>
      </c>
      <c r="O706" s="23"/>
      <c r="P706" s="23">
        <f t="shared" si="1391"/>
        <v>0</v>
      </c>
      <c r="Q706" s="23">
        <f t="shared" si="1392"/>
        <v>0</v>
      </c>
      <c r="R706" s="26" t="e">
        <f t="shared" si="1377"/>
        <v>#DIV/0!</v>
      </c>
      <c r="S706" s="28">
        <v>0</v>
      </c>
      <c r="T706" s="68"/>
      <c r="U706" s="12" t="s">
        <v>90</v>
      </c>
    </row>
    <row r="707" spans="1:21" ht="18.75" hidden="1" x14ac:dyDescent="0.25">
      <c r="A707" s="13" t="str">
        <f t="shared" si="1287"/>
        <v>b</v>
      </c>
      <c r="B707" s="13" t="str">
        <f t="shared" si="1288"/>
        <v>a</v>
      </c>
      <c r="C707" s="5" t="s">
        <v>2</v>
      </c>
      <c r="D707" s="7" t="s">
        <v>10</v>
      </c>
      <c r="E707" s="34"/>
      <c r="F707" s="34"/>
      <c r="G707" s="34">
        <v>170000</v>
      </c>
      <c r="H707" s="34">
        <v>14000</v>
      </c>
      <c r="I707" s="34">
        <v>90000</v>
      </c>
      <c r="J707" s="34">
        <f t="shared" si="1289"/>
        <v>104000</v>
      </c>
      <c r="K707" s="40">
        <f t="shared" si="1290"/>
        <v>66000</v>
      </c>
      <c r="L707" s="41">
        <f t="shared" si="1291"/>
        <v>0.61176470588235299</v>
      </c>
      <c r="M707" s="39">
        <v>0</v>
      </c>
      <c r="N707" s="39">
        <v>170000</v>
      </c>
      <c r="O707" s="34">
        <v>66000</v>
      </c>
      <c r="P707" s="34">
        <f t="shared" si="1391"/>
        <v>170000</v>
      </c>
      <c r="Q707" s="40">
        <f t="shared" si="1392"/>
        <v>0</v>
      </c>
      <c r="R707" s="42">
        <f t="shared" si="1377"/>
        <v>1</v>
      </c>
      <c r="S707" s="39">
        <v>0</v>
      </c>
      <c r="T707" s="67"/>
      <c r="U707" s="12" t="s">
        <v>90</v>
      </c>
    </row>
    <row r="708" spans="1:21" ht="18.75" hidden="1" x14ac:dyDescent="0.25">
      <c r="A708" s="13" t="str">
        <f t="shared" ref="A708:A771" si="1393">IF((S708)&gt;0,"a","b")</f>
        <v>b</v>
      </c>
      <c r="B708" s="13" t="str">
        <f t="shared" ref="B708:B771" si="1394">IF((G708+H708+E708+J708+M708+N708+O708+P708)&gt;0,"a","b")</f>
        <v>b</v>
      </c>
      <c r="C708" s="5" t="s">
        <v>2</v>
      </c>
      <c r="D708" s="4" t="s">
        <v>11</v>
      </c>
      <c r="E708" s="22"/>
      <c r="F708" s="22"/>
      <c r="G708" s="22">
        <v>0</v>
      </c>
      <c r="H708" s="22"/>
      <c r="I708" s="22"/>
      <c r="J708" s="23">
        <f t="shared" ref="J708:J771" si="1395">H708+I708</f>
        <v>0</v>
      </c>
      <c r="K708" s="23">
        <f t="shared" ref="K708:K771" si="1396">G708-J708</f>
        <v>0</v>
      </c>
      <c r="L708" s="24" t="e">
        <f t="shared" ref="L708:L771" si="1397">J708/G708</f>
        <v>#DIV/0!</v>
      </c>
      <c r="M708" s="22">
        <v>0</v>
      </c>
      <c r="N708" s="22">
        <v>0</v>
      </c>
      <c r="O708" s="22"/>
      <c r="P708" s="22">
        <f t="shared" si="1391"/>
        <v>0</v>
      </c>
      <c r="Q708" s="22">
        <f t="shared" si="1392"/>
        <v>0</v>
      </c>
      <c r="R708" s="25" t="e">
        <f t="shared" si="1377"/>
        <v>#DIV/0!</v>
      </c>
      <c r="S708" s="22">
        <v>0</v>
      </c>
      <c r="T708" s="63"/>
      <c r="U708" s="12" t="s">
        <v>90</v>
      </c>
    </row>
    <row r="709" spans="1:21" ht="18.75" hidden="1" x14ac:dyDescent="0.25">
      <c r="A709" s="13" t="str">
        <f t="shared" si="1393"/>
        <v>b</v>
      </c>
      <c r="B709" s="13" t="str">
        <f t="shared" si="1394"/>
        <v>b</v>
      </c>
      <c r="C709" s="5" t="s">
        <v>2</v>
      </c>
      <c r="D709" s="4" t="s">
        <v>12</v>
      </c>
      <c r="E709" s="22"/>
      <c r="F709" s="22"/>
      <c r="G709" s="22">
        <v>0</v>
      </c>
      <c r="H709" s="22"/>
      <c r="I709" s="22"/>
      <c r="J709" s="23">
        <f t="shared" si="1395"/>
        <v>0</v>
      </c>
      <c r="K709" s="23">
        <f t="shared" si="1396"/>
        <v>0</v>
      </c>
      <c r="L709" s="24" t="e">
        <f t="shared" si="1397"/>
        <v>#DIV/0!</v>
      </c>
      <c r="M709" s="22">
        <v>0</v>
      </c>
      <c r="N709" s="22">
        <v>0</v>
      </c>
      <c r="O709" s="22"/>
      <c r="P709" s="22">
        <f t="shared" si="1391"/>
        <v>0</v>
      </c>
      <c r="Q709" s="22">
        <f t="shared" si="1392"/>
        <v>0</v>
      </c>
      <c r="R709" s="25" t="e">
        <f t="shared" si="1377"/>
        <v>#DIV/0!</v>
      </c>
      <c r="S709" s="22">
        <v>0</v>
      </c>
      <c r="T709" s="63"/>
      <c r="U709" s="12" t="s">
        <v>90</v>
      </c>
    </row>
    <row r="710" spans="1:21" ht="18.75" hidden="1" x14ac:dyDescent="0.25">
      <c r="A710" s="13" t="str">
        <f t="shared" si="1393"/>
        <v>b</v>
      </c>
      <c r="B710" s="13" t="str">
        <f t="shared" si="1394"/>
        <v>b</v>
      </c>
      <c r="C710" s="5" t="s">
        <v>2</v>
      </c>
      <c r="D710" s="4" t="s">
        <v>13</v>
      </c>
      <c r="E710" s="22"/>
      <c r="F710" s="22"/>
      <c r="G710" s="22">
        <v>0</v>
      </c>
      <c r="H710" s="22"/>
      <c r="I710" s="22"/>
      <c r="J710" s="23">
        <f t="shared" si="1395"/>
        <v>0</v>
      </c>
      <c r="K710" s="23">
        <f t="shared" si="1396"/>
        <v>0</v>
      </c>
      <c r="L710" s="24" t="e">
        <f t="shared" si="1397"/>
        <v>#DIV/0!</v>
      </c>
      <c r="M710" s="22">
        <v>0</v>
      </c>
      <c r="N710" s="22">
        <v>0</v>
      </c>
      <c r="O710" s="22"/>
      <c r="P710" s="22">
        <f t="shared" si="1391"/>
        <v>0</v>
      </c>
      <c r="Q710" s="22">
        <f t="shared" si="1392"/>
        <v>0</v>
      </c>
      <c r="R710" s="25" t="e">
        <f t="shared" si="1377"/>
        <v>#DIV/0!</v>
      </c>
      <c r="S710" s="22">
        <v>0</v>
      </c>
      <c r="T710" s="63"/>
      <c r="U710" s="12" t="s">
        <v>90</v>
      </c>
    </row>
    <row r="711" spans="1:21" ht="31.5" x14ac:dyDescent="0.25">
      <c r="A711" s="13" t="str">
        <f t="shared" si="1393"/>
        <v>a</v>
      </c>
      <c r="B711" s="13" t="str">
        <f t="shared" si="1394"/>
        <v>a</v>
      </c>
      <c r="C711" s="16" t="s">
        <v>162</v>
      </c>
      <c r="D711" s="17" t="s">
        <v>63</v>
      </c>
      <c r="E711" s="23">
        <f t="shared" ref="E711:I711" si="1398">E712+E720+E721+E722</f>
        <v>28330</v>
      </c>
      <c r="F711" s="23">
        <f t="shared" ref="F711" si="1399">F712+F720+F721+F722</f>
        <v>6550</v>
      </c>
      <c r="G711" s="23">
        <f t="shared" si="1398"/>
        <v>6981850</v>
      </c>
      <c r="H711" s="23">
        <f t="shared" si="1398"/>
        <v>2861971</v>
      </c>
      <c r="I711" s="23">
        <f t="shared" si="1398"/>
        <v>2578395</v>
      </c>
      <c r="J711" s="23">
        <f t="shared" si="1395"/>
        <v>5440366</v>
      </c>
      <c r="K711" s="49">
        <f t="shared" si="1396"/>
        <v>1541484</v>
      </c>
      <c r="L711" s="50">
        <f t="shared" si="1397"/>
        <v>0.77921553742919136</v>
      </c>
      <c r="M711" s="23">
        <f t="shared" ref="M711:O711" si="1400">M712+M720+M721+M722</f>
        <v>11000000</v>
      </c>
      <c r="N711" s="23">
        <f t="shared" si="1400"/>
        <v>11000000</v>
      </c>
      <c r="O711" s="23">
        <f t="shared" si="1400"/>
        <v>1852018</v>
      </c>
      <c r="P711" s="23">
        <f t="shared" ref="P711" si="1401">P712+P720+P721+P722</f>
        <v>7292384</v>
      </c>
      <c r="Q711" s="49">
        <f t="shared" ref="Q711" si="1402">Q712+Q720+Q721+Q722</f>
        <v>3707616</v>
      </c>
      <c r="R711" s="53">
        <f t="shared" si="1377"/>
        <v>0.66294399999999998</v>
      </c>
      <c r="S711" s="23">
        <f t="shared" ref="S711" si="1403">S712+S720+S721+S722</f>
        <v>2000000</v>
      </c>
      <c r="T711" s="64"/>
    </row>
    <row r="712" spans="1:21" ht="18.75" x14ac:dyDescent="0.25">
      <c r="A712" s="13" t="str">
        <f t="shared" si="1393"/>
        <v>a</v>
      </c>
      <c r="B712" s="13" t="str">
        <f t="shared" si="1394"/>
        <v>a</v>
      </c>
      <c r="C712" s="3" t="s">
        <v>2</v>
      </c>
      <c r="D712" s="4" t="s">
        <v>3</v>
      </c>
      <c r="E712" s="22">
        <f t="shared" ref="E712:F712" si="1404">E713+E714+E715+E716+E717+E718+E719</f>
        <v>28330</v>
      </c>
      <c r="F712" s="22">
        <f t="shared" si="1404"/>
        <v>6550</v>
      </c>
      <c r="G712" s="22">
        <f t="shared" ref="G712" si="1405">G713+G714+G715+G716+G717+G718+G719</f>
        <v>6981850</v>
      </c>
      <c r="H712" s="22">
        <f t="shared" ref="H712:I712" si="1406">H713+H714+H715+H716+H717+H718+H719</f>
        <v>2861971</v>
      </c>
      <c r="I712" s="22">
        <f t="shared" si="1406"/>
        <v>2578395</v>
      </c>
      <c r="J712" s="23">
        <f t="shared" si="1395"/>
        <v>5440366</v>
      </c>
      <c r="K712" s="49">
        <f t="shared" si="1396"/>
        <v>1541484</v>
      </c>
      <c r="L712" s="50">
        <f t="shared" si="1397"/>
        <v>0.77921553742919136</v>
      </c>
      <c r="M712" s="22">
        <f t="shared" ref="M712:O712" si="1407">M713+M714+M715+M716+M717+M718+M719</f>
        <v>11000000</v>
      </c>
      <c r="N712" s="22">
        <f t="shared" si="1407"/>
        <v>11000000</v>
      </c>
      <c r="O712" s="22">
        <f t="shared" si="1407"/>
        <v>1852018</v>
      </c>
      <c r="P712" s="22">
        <f t="shared" ref="P712:Q712" si="1408">P713+P714+P715+P716+P717+P718+P719</f>
        <v>7292384</v>
      </c>
      <c r="Q712" s="51">
        <f t="shared" si="1408"/>
        <v>3707616</v>
      </c>
      <c r="R712" s="52">
        <f t="shared" si="1377"/>
        <v>0.66294399999999998</v>
      </c>
      <c r="S712" s="22">
        <f t="shared" ref="S712" si="1409">S713+S714+S715+S716+S717+S718+S719</f>
        <v>2000000</v>
      </c>
      <c r="T712" s="63"/>
    </row>
    <row r="713" spans="1:21" ht="18.75" hidden="1" x14ac:dyDescent="0.25">
      <c r="A713" s="13" t="str">
        <f t="shared" si="1393"/>
        <v>b</v>
      </c>
      <c r="B713" s="13" t="str">
        <f t="shared" si="1394"/>
        <v>b</v>
      </c>
      <c r="C713" s="5" t="s">
        <v>2</v>
      </c>
      <c r="D713" s="6" t="s">
        <v>4</v>
      </c>
      <c r="E713" s="23">
        <f t="shared" ref="E713:I722" si="1410">E725+E737</f>
        <v>0</v>
      </c>
      <c r="F713" s="23">
        <f t="shared" ref="F713" si="1411">F725+F737</f>
        <v>0</v>
      </c>
      <c r="G713" s="23">
        <f t="shared" si="1410"/>
        <v>0</v>
      </c>
      <c r="H713" s="23">
        <f t="shared" si="1410"/>
        <v>0</v>
      </c>
      <c r="I713" s="23">
        <f t="shared" si="1410"/>
        <v>0</v>
      </c>
      <c r="J713" s="23">
        <f t="shared" si="1395"/>
        <v>0</v>
      </c>
      <c r="K713" s="23">
        <f t="shared" si="1396"/>
        <v>0</v>
      </c>
      <c r="L713" s="24" t="e">
        <f t="shared" si="1397"/>
        <v>#DIV/0!</v>
      </c>
      <c r="M713" s="23">
        <f t="shared" ref="M713:M722" si="1412">M725+M737</f>
        <v>0</v>
      </c>
      <c r="N713" s="23">
        <f t="shared" ref="N713:O713" si="1413">N725+N737</f>
        <v>0</v>
      </c>
      <c r="O713" s="23">
        <f t="shared" si="1413"/>
        <v>0</v>
      </c>
      <c r="P713" s="23">
        <f t="shared" ref="P713:Q713" si="1414">P725+P737</f>
        <v>0</v>
      </c>
      <c r="Q713" s="23">
        <f t="shared" si="1414"/>
        <v>0</v>
      </c>
      <c r="R713" s="26" t="e">
        <f t="shared" si="1377"/>
        <v>#DIV/0!</v>
      </c>
      <c r="S713" s="23">
        <f t="shared" ref="S713" si="1415">S725+S737</f>
        <v>0</v>
      </c>
      <c r="T713" s="64"/>
    </row>
    <row r="714" spans="1:21" ht="18.75" hidden="1" x14ac:dyDescent="0.25">
      <c r="A714" s="13" t="str">
        <f t="shared" si="1393"/>
        <v>b</v>
      </c>
      <c r="B714" s="13" t="str">
        <f t="shared" si="1394"/>
        <v>a</v>
      </c>
      <c r="C714" s="5" t="s">
        <v>2</v>
      </c>
      <c r="D714" s="6" t="s">
        <v>5</v>
      </c>
      <c r="E714" s="23">
        <f t="shared" si="1410"/>
        <v>28000</v>
      </c>
      <c r="F714" s="23">
        <f t="shared" ref="F714" si="1416">F726+F738</f>
        <v>6550</v>
      </c>
      <c r="G714" s="23">
        <f t="shared" si="1410"/>
        <v>1485550</v>
      </c>
      <c r="H714" s="23">
        <f t="shared" si="1410"/>
        <v>650836</v>
      </c>
      <c r="I714" s="23">
        <f t="shared" si="1410"/>
        <v>293230</v>
      </c>
      <c r="J714" s="23">
        <f t="shared" si="1395"/>
        <v>944066</v>
      </c>
      <c r="K714" s="49">
        <f t="shared" si="1396"/>
        <v>541484</v>
      </c>
      <c r="L714" s="50">
        <f t="shared" si="1397"/>
        <v>0.63549931001985793</v>
      </c>
      <c r="M714" s="23">
        <f t="shared" si="1412"/>
        <v>2300000</v>
      </c>
      <c r="N714" s="23">
        <f t="shared" ref="N714:O714" si="1417">N726+N738</f>
        <v>2300000</v>
      </c>
      <c r="O714" s="23">
        <f t="shared" si="1417"/>
        <v>473318</v>
      </c>
      <c r="P714" s="23">
        <f t="shared" ref="P714:Q714" si="1418">P726+P738</f>
        <v>1417384</v>
      </c>
      <c r="Q714" s="49">
        <f t="shared" si="1418"/>
        <v>882616</v>
      </c>
      <c r="R714" s="53">
        <f t="shared" si="1377"/>
        <v>0.61625391304347821</v>
      </c>
      <c r="S714" s="23">
        <f t="shared" ref="S714" si="1419">S726+S738</f>
        <v>0</v>
      </c>
      <c r="T714" s="64"/>
    </row>
    <row r="715" spans="1:21" ht="18.75" hidden="1" x14ac:dyDescent="0.25">
      <c r="A715" s="13" t="str">
        <f t="shared" si="1393"/>
        <v>b</v>
      </c>
      <c r="B715" s="13" t="str">
        <f t="shared" si="1394"/>
        <v>b</v>
      </c>
      <c r="C715" s="5" t="s">
        <v>2</v>
      </c>
      <c r="D715" s="6" t="s">
        <v>6</v>
      </c>
      <c r="E715" s="23">
        <f t="shared" si="1410"/>
        <v>0</v>
      </c>
      <c r="F715" s="23">
        <f t="shared" ref="F715" si="1420">F727+F739</f>
        <v>0</v>
      </c>
      <c r="G715" s="23">
        <f t="shared" si="1410"/>
        <v>0</v>
      </c>
      <c r="H715" s="23">
        <f t="shared" si="1410"/>
        <v>0</v>
      </c>
      <c r="I715" s="23">
        <f t="shared" si="1410"/>
        <v>0</v>
      </c>
      <c r="J715" s="23">
        <f t="shared" si="1395"/>
        <v>0</v>
      </c>
      <c r="K715" s="23">
        <f t="shared" si="1396"/>
        <v>0</v>
      </c>
      <c r="L715" s="24" t="e">
        <f t="shared" si="1397"/>
        <v>#DIV/0!</v>
      </c>
      <c r="M715" s="23">
        <f t="shared" si="1412"/>
        <v>0</v>
      </c>
      <c r="N715" s="23">
        <f t="shared" ref="N715:O715" si="1421">N727+N739</f>
        <v>0</v>
      </c>
      <c r="O715" s="23">
        <f t="shared" si="1421"/>
        <v>0</v>
      </c>
      <c r="P715" s="23">
        <f t="shared" ref="P715:Q715" si="1422">P727+P739</f>
        <v>0</v>
      </c>
      <c r="Q715" s="23">
        <f t="shared" si="1422"/>
        <v>0</v>
      </c>
      <c r="R715" s="26" t="e">
        <f t="shared" si="1377"/>
        <v>#DIV/0!</v>
      </c>
      <c r="S715" s="23">
        <f t="shared" ref="S715" si="1423">S727+S739</f>
        <v>0</v>
      </c>
      <c r="T715" s="64"/>
    </row>
    <row r="716" spans="1:21" ht="18.75" hidden="1" x14ac:dyDescent="0.25">
      <c r="A716" s="13" t="str">
        <f t="shared" si="1393"/>
        <v>b</v>
      </c>
      <c r="B716" s="13" t="str">
        <f t="shared" si="1394"/>
        <v>b</v>
      </c>
      <c r="C716" s="5" t="s">
        <v>2</v>
      </c>
      <c r="D716" s="7" t="s">
        <v>7</v>
      </c>
      <c r="E716" s="23">
        <f t="shared" si="1410"/>
        <v>0</v>
      </c>
      <c r="F716" s="23">
        <f t="shared" ref="F716" si="1424">F728+F740</f>
        <v>0</v>
      </c>
      <c r="G716" s="23">
        <f t="shared" si="1410"/>
        <v>0</v>
      </c>
      <c r="H716" s="23">
        <f t="shared" si="1410"/>
        <v>0</v>
      </c>
      <c r="I716" s="23">
        <f t="shared" si="1410"/>
        <v>0</v>
      </c>
      <c r="J716" s="23">
        <f t="shared" si="1395"/>
        <v>0</v>
      </c>
      <c r="K716" s="23">
        <f t="shared" si="1396"/>
        <v>0</v>
      </c>
      <c r="L716" s="24" t="e">
        <f t="shared" si="1397"/>
        <v>#DIV/0!</v>
      </c>
      <c r="M716" s="23">
        <f t="shared" si="1412"/>
        <v>0</v>
      </c>
      <c r="N716" s="23">
        <f t="shared" ref="N716:O716" si="1425">N728+N740</f>
        <v>0</v>
      </c>
      <c r="O716" s="23">
        <f t="shared" si="1425"/>
        <v>0</v>
      </c>
      <c r="P716" s="23">
        <f t="shared" ref="P716:Q716" si="1426">P728+P740</f>
        <v>0</v>
      </c>
      <c r="Q716" s="23">
        <f t="shared" si="1426"/>
        <v>0</v>
      </c>
      <c r="R716" s="26" t="e">
        <f t="shared" si="1377"/>
        <v>#DIV/0!</v>
      </c>
      <c r="S716" s="23">
        <f t="shared" ref="S716" si="1427">S728+S740</f>
        <v>0</v>
      </c>
      <c r="T716" s="64"/>
    </row>
    <row r="717" spans="1:21" ht="18.75" hidden="1" x14ac:dyDescent="0.25">
      <c r="A717" s="13" t="str">
        <f t="shared" si="1393"/>
        <v>b</v>
      </c>
      <c r="B717" s="13" t="str">
        <f t="shared" si="1394"/>
        <v>b</v>
      </c>
      <c r="C717" s="5" t="s">
        <v>2</v>
      </c>
      <c r="D717" s="7" t="s">
        <v>8</v>
      </c>
      <c r="E717" s="23">
        <f t="shared" si="1410"/>
        <v>0</v>
      </c>
      <c r="F717" s="23">
        <f t="shared" ref="F717" si="1428">F729+F741</f>
        <v>0</v>
      </c>
      <c r="G717" s="23">
        <f t="shared" si="1410"/>
        <v>0</v>
      </c>
      <c r="H717" s="23">
        <f t="shared" si="1410"/>
        <v>0</v>
      </c>
      <c r="I717" s="23">
        <f t="shared" si="1410"/>
        <v>0</v>
      </c>
      <c r="J717" s="23">
        <f t="shared" si="1395"/>
        <v>0</v>
      </c>
      <c r="K717" s="23">
        <f t="shared" si="1396"/>
        <v>0</v>
      </c>
      <c r="L717" s="24" t="e">
        <f t="shared" si="1397"/>
        <v>#DIV/0!</v>
      </c>
      <c r="M717" s="23">
        <f t="shared" si="1412"/>
        <v>0</v>
      </c>
      <c r="N717" s="23">
        <f t="shared" ref="N717:O717" si="1429">N729+N741</f>
        <v>0</v>
      </c>
      <c r="O717" s="23">
        <f t="shared" si="1429"/>
        <v>0</v>
      </c>
      <c r="P717" s="23">
        <f t="shared" ref="P717:Q717" si="1430">P729+P741</f>
        <v>0</v>
      </c>
      <c r="Q717" s="23">
        <f t="shared" si="1430"/>
        <v>0</v>
      </c>
      <c r="R717" s="26" t="e">
        <f t="shared" si="1377"/>
        <v>#DIV/0!</v>
      </c>
      <c r="S717" s="23">
        <f t="shared" ref="S717" si="1431">S729+S741</f>
        <v>0</v>
      </c>
      <c r="T717" s="64"/>
    </row>
    <row r="718" spans="1:21" ht="18.75" x14ac:dyDescent="0.25">
      <c r="A718" s="13" t="str">
        <f t="shared" si="1393"/>
        <v>a</v>
      </c>
      <c r="B718" s="13" t="str">
        <f t="shared" si="1394"/>
        <v>a</v>
      </c>
      <c r="C718" s="5" t="s">
        <v>2</v>
      </c>
      <c r="D718" s="7" t="s">
        <v>9</v>
      </c>
      <c r="E718" s="23">
        <f t="shared" si="1410"/>
        <v>330</v>
      </c>
      <c r="F718" s="23">
        <f t="shared" ref="F718" si="1432">F730+F742</f>
        <v>0</v>
      </c>
      <c r="G718" s="23">
        <f t="shared" si="1410"/>
        <v>5496300</v>
      </c>
      <c r="H718" s="23">
        <f t="shared" si="1410"/>
        <v>2211135</v>
      </c>
      <c r="I718" s="23">
        <f t="shared" si="1410"/>
        <v>2285165</v>
      </c>
      <c r="J718" s="23">
        <f t="shared" si="1395"/>
        <v>4496300</v>
      </c>
      <c r="K718" s="49">
        <f t="shared" si="1396"/>
        <v>1000000</v>
      </c>
      <c r="L718" s="50">
        <f t="shared" si="1397"/>
        <v>0.81805942179284241</v>
      </c>
      <c r="M718" s="23">
        <f t="shared" si="1412"/>
        <v>8700000</v>
      </c>
      <c r="N718" s="23">
        <f t="shared" ref="N718:O718" si="1433">N730+N742</f>
        <v>8700000</v>
      </c>
      <c r="O718" s="23">
        <f t="shared" si="1433"/>
        <v>1378700</v>
      </c>
      <c r="P718" s="23">
        <f t="shared" ref="P718:Q718" si="1434">P730+P742</f>
        <v>5875000</v>
      </c>
      <c r="Q718" s="49">
        <f t="shared" si="1434"/>
        <v>2825000</v>
      </c>
      <c r="R718" s="53">
        <f t="shared" si="1377"/>
        <v>0.67528735632183912</v>
      </c>
      <c r="S718" s="23">
        <f t="shared" ref="S718" si="1435">S730+S742</f>
        <v>2000000</v>
      </c>
      <c r="T718" s="64"/>
    </row>
    <row r="719" spans="1:21" ht="18.75" hidden="1" x14ac:dyDescent="0.25">
      <c r="A719" s="13" t="str">
        <f t="shared" si="1393"/>
        <v>b</v>
      </c>
      <c r="B719" s="13" t="str">
        <f t="shared" si="1394"/>
        <v>b</v>
      </c>
      <c r="C719" s="5" t="s">
        <v>2</v>
      </c>
      <c r="D719" s="7" t="s">
        <v>10</v>
      </c>
      <c r="E719" s="23">
        <f t="shared" si="1410"/>
        <v>0</v>
      </c>
      <c r="F719" s="23">
        <f t="shared" ref="F719" si="1436">F731+F743</f>
        <v>0</v>
      </c>
      <c r="G719" s="23">
        <f t="shared" si="1410"/>
        <v>0</v>
      </c>
      <c r="H719" s="23">
        <f t="shared" si="1410"/>
        <v>0</v>
      </c>
      <c r="I719" s="23">
        <f t="shared" si="1410"/>
        <v>0</v>
      </c>
      <c r="J719" s="23">
        <f t="shared" si="1395"/>
        <v>0</v>
      </c>
      <c r="K719" s="23">
        <f t="shared" si="1396"/>
        <v>0</v>
      </c>
      <c r="L719" s="24" t="e">
        <f t="shared" si="1397"/>
        <v>#DIV/0!</v>
      </c>
      <c r="M719" s="23">
        <f t="shared" si="1412"/>
        <v>0</v>
      </c>
      <c r="N719" s="23">
        <f t="shared" ref="N719:O719" si="1437">N731+N743</f>
        <v>0</v>
      </c>
      <c r="O719" s="23">
        <f t="shared" si="1437"/>
        <v>0</v>
      </c>
      <c r="P719" s="23">
        <f t="shared" ref="P719:Q719" si="1438">P731+P743</f>
        <v>0</v>
      </c>
      <c r="Q719" s="23">
        <f t="shared" si="1438"/>
        <v>0</v>
      </c>
      <c r="R719" s="26" t="e">
        <f t="shared" si="1377"/>
        <v>#DIV/0!</v>
      </c>
      <c r="S719" s="23">
        <f t="shared" ref="S719" si="1439">S731+S743</f>
        <v>0</v>
      </c>
      <c r="T719" s="64"/>
    </row>
    <row r="720" spans="1:21" ht="18.75" hidden="1" x14ac:dyDescent="0.25">
      <c r="A720" s="13" t="str">
        <f t="shared" si="1393"/>
        <v>b</v>
      </c>
      <c r="B720" s="13" t="str">
        <f t="shared" si="1394"/>
        <v>b</v>
      </c>
      <c r="C720" s="3" t="s">
        <v>2</v>
      </c>
      <c r="D720" s="4" t="s">
        <v>11</v>
      </c>
      <c r="E720" s="22">
        <f t="shared" si="1410"/>
        <v>0</v>
      </c>
      <c r="F720" s="22">
        <f t="shared" ref="F720" si="1440">F732+F744</f>
        <v>0</v>
      </c>
      <c r="G720" s="22">
        <f t="shared" si="1410"/>
        <v>0</v>
      </c>
      <c r="H720" s="22">
        <f t="shared" si="1410"/>
        <v>0</v>
      </c>
      <c r="I720" s="22">
        <f t="shared" si="1410"/>
        <v>0</v>
      </c>
      <c r="J720" s="23">
        <f t="shared" si="1395"/>
        <v>0</v>
      </c>
      <c r="K720" s="23">
        <f t="shared" si="1396"/>
        <v>0</v>
      </c>
      <c r="L720" s="24" t="e">
        <f t="shared" si="1397"/>
        <v>#DIV/0!</v>
      </c>
      <c r="M720" s="22">
        <f t="shared" si="1412"/>
        <v>0</v>
      </c>
      <c r="N720" s="22">
        <f t="shared" ref="N720:O720" si="1441">N732+N744</f>
        <v>0</v>
      </c>
      <c r="O720" s="22">
        <f t="shared" si="1441"/>
        <v>0</v>
      </c>
      <c r="P720" s="22">
        <f t="shared" ref="P720:Q720" si="1442">P732+P744</f>
        <v>0</v>
      </c>
      <c r="Q720" s="22">
        <f t="shared" si="1442"/>
        <v>0</v>
      </c>
      <c r="R720" s="25" t="e">
        <f t="shared" si="1377"/>
        <v>#DIV/0!</v>
      </c>
      <c r="S720" s="22">
        <f t="shared" ref="S720" si="1443">S732+S744</f>
        <v>0</v>
      </c>
      <c r="T720" s="63"/>
    </row>
    <row r="721" spans="1:21" ht="18.75" hidden="1" x14ac:dyDescent="0.25">
      <c r="A721" s="13" t="str">
        <f t="shared" si="1393"/>
        <v>b</v>
      </c>
      <c r="B721" s="13" t="str">
        <f t="shared" si="1394"/>
        <v>b</v>
      </c>
      <c r="C721" s="3" t="s">
        <v>2</v>
      </c>
      <c r="D721" s="4" t="s">
        <v>12</v>
      </c>
      <c r="E721" s="22">
        <f t="shared" si="1410"/>
        <v>0</v>
      </c>
      <c r="F721" s="22">
        <f t="shared" ref="F721" si="1444">F733+F745</f>
        <v>0</v>
      </c>
      <c r="G721" s="22">
        <f t="shared" si="1410"/>
        <v>0</v>
      </c>
      <c r="H721" s="22">
        <f t="shared" si="1410"/>
        <v>0</v>
      </c>
      <c r="I721" s="22">
        <f t="shared" si="1410"/>
        <v>0</v>
      </c>
      <c r="J721" s="23">
        <f t="shared" si="1395"/>
        <v>0</v>
      </c>
      <c r="K721" s="23">
        <f t="shared" si="1396"/>
        <v>0</v>
      </c>
      <c r="L721" s="24" t="e">
        <f t="shared" si="1397"/>
        <v>#DIV/0!</v>
      </c>
      <c r="M721" s="22">
        <f t="shared" si="1412"/>
        <v>0</v>
      </c>
      <c r="N721" s="22">
        <f t="shared" ref="N721:O721" si="1445">N733+N745</f>
        <v>0</v>
      </c>
      <c r="O721" s="22">
        <f t="shared" si="1445"/>
        <v>0</v>
      </c>
      <c r="P721" s="22">
        <f t="shared" ref="P721:Q721" si="1446">P733+P745</f>
        <v>0</v>
      </c>
      <c r="Q721" s="22">
        <f t="shared" si="1446"/>
        <v>0</v>
      </c>
      <c r="R721" s="25" t="e">
        <f t="shared" si="1377"/>
        <v>#DIV/0!</v>
      </c>
      <c r="S721" s="22">
        <f t="shared" ref="S721" si="1447">S733+S745</f>
        <v>0</v>
      </c>
      <c r="T721" s="63"/>
    </row>
    <row r="722" spans="1:21" ht="18.75" hidden="1" x14ac:dyDescent="0.25">
      <c r="A722" s="13" t="str">
        <f t="shared" si="1393"/>
        <v>b</v>
      </c>
      <c r="B722" s="13" t="str">
        <f t="shared" si="1394"/>
        <v>b</v>
      </c>
      <c r="C722" s="3" t="s">
        <v>2</v>
      </c>
      <c r="D722" s="4" t="s">
        <v>13</v>
      </c>
      <c r="E722" s="22">
        <f t="shared" si="1410"/>
        <v>0</v>
      </c>
      <c r="F722" s="22">
        <f t="shared" ref="F722" si="1448">F734+F746</f>
        <v>0</v>
      </c>
      <c r="G722" s="22">
        <f t="shared" si="1410"/>
        <v>0</v>
      </c>
      <c r="H722" s="22">
        <f t="shared" si="1410"/>
        <v>0</v>
      </c>
      <c r="I722" s="22">
        <f t="shared" si="1410"/>
        <v>0</v>
      </c>
      <c r="J722" s="23">
        <f t="shared" si="1395"/>
        <v>0</v>
      </c>
      <c r="K722" s="23">
        <f t="shared" si="1396"/>
        <v>0</v>
      </c>
      <c r="L722" s="24" t="e">
        <f t="shared" si="1397"/>
        <v>#DIV/0!</v>
      </c>
      <c r="M722" s="22">
        <f t="shared" si="1412"/>
        <v>0</v>
      </c>
      <c r="N722" s="22">
        <f t="shared" ref="N722:O722" si="1449">N734+N746</f>
        <v>0</v>
      </c>
      <c r="O722" s="22">
        <f t="shared" si="1449"/>
        <v>0</v>
      </c>
      <c r="P722" s="22">
        <f t="shared" ref="P722:Q722" si="1450">P734+P746</f>
        <v>0</v>
      </c>
      <c r="Q722" s="22">
        <f t="shared" si="1450"/>
        <v>0</v>
      </c>
      <c r="R722" s="25" t="e">
        <f t="shared" si="1377"/>
        <v>#DIV/0!</v>
      </c>
      <c r="S722" s="22">
        <f t="shared" ref="S722" si="1451">S734+S746</f>
        <v>0</v>
      </c>
      <c r="T722" s="63"/>
    </row>
    <row r="723" spans="1:21" ht="69.75" customHeight="1" x14ac:dyDescent="0.25">
      <c r="A723" s="13" t="str">
        <f t="shared" si="1393"/>
        <v>a</v>
      </c>
      <c r="B723" s="13" t="str">
        <f t="shared" si="1394"/>
        <v>a</v>
      </c>
      <c r="C723" s="16" t="s">
        <v>164</v>
      </c>
      <c r="D723" s="17" t="s">
        <v>63</v>
      </c>
      <c r="E723" s="23">
        <f t="shared" ref="E723:G723" si="1452">E724+E732+E733+E734</f>
        <v>330</v>
      </c>
      <c r="F723" s="23"/>
      <c r="G723" s="23">
        <f t="shared" si="1452"/>
        <v>6181850</v>
      </c>
      <c r="H723" s="23">
        <f t="shared" ref="H723:I723" si="1453">H724+H732+H733+H734</f>
        <v>2363069</v>
      </c>
      <c r="I723" s="23">
        <f t="shared" si="1453"/>
        <v>2385165</v>
      </c>
      <c r="J723" s="23">
        <f t="shared" si="1395"/>
        <v>4748234</v>
      </c>
      <c r="K723" s="49">
        <f t="shared" si="1396"/>
        <v>1433616</v>
      </c>
      <c r="L723" s="50">
        <f t="shared" si="1397"/>
        <v>0.76809272305216081</v>
      </c>
      <c r="M723" s="27">
        <f t="shared" ref="M723:N723" si="1454">M724+M732+M733+M734</f>
        <v>9900000</v>
      </c>
      <c r="N723" s="27">
        <f t="shared" si="1454"/>
        <v>9900000</v>
      </c>
      <c r="O723" s="23">
        <f t="shared" ref="O723" si="1455">O724+O732+O733+O734</f>
        <v>1478700</v>
      </c>
      <c r="P723" s="23">
        <f t="shared" ref="P723" si="1456">P724+P732+P733+P734</f>
        <v>6226934</v>
      </c>
      <c r="Q723" s="49">
        <f t="shared" ref="Q723" si="1457">Q724+Q732+Q733+Q734</f>
        <v>3673066</v>
      </c>
      <c r="R723" s="53">
        <f t="shared" si="1377"/>
        <v>0.62898323232323228</v>
      </c>
      <c r="S723" s="27">
        <f t="shared" ref="S723" si="1458">S724+S732+S733+S734</f>
        <v>2000000</v>
      </c>
      <c r="T723" s="70"/>
      <c r="U723" s="12" t="s">
        <v>91</v>
      </c>
    </row>
    <row r="724" spans="1:21" ht="18.75" x14ac:dyDescent="0.25">
      <c r="A724" s="13" t="str">
        <f t="shared" si="1393"/>
        <v>a</v>
      </c>
      <c r="B724" s="13" t="str">
        <f t="shared" si="1394"/>
        <v>a</v>
      </c>
      <c r="C724" s="3" t="s">
        <v>2</v>
      </c>
      <c r="D724" s="4" t="s">
        <v>3</v>
      </c>
      <c r="E724" s="22">
        <f t="shared" ref="E724:I724" si="1459">E725+E726+E727+E728+E729+E730+E731</f>
        <v>330</v>
      </c>
      <c r="F724" s="22"/>
      <c r="G724" s="22">
        <f t="shared" si="1459"/>
        <v>6181850</v>
      </c>
      <c r="H724" s="22">
        <f t="shared" si="1459"/>
        <v>2363069</v>
      </c>
      <c r="I724" s="22">
        <f t="shared" si="1459"/>
        <v>2385165</v>
      </c>
      <c r="J724" s="23">
        <f t="shared" si="1395"/>
        <v>4748234</v>
      </c>
      <c r="K724" s="49">
        <f t="shared" si="1396"/>
        <v>1433616</v>
      </c>
      <c r="L724" s="50">
        <f t="shared" si="1397"/>
        <v>0.76809272305216081</v>
      </c>
      <c r="M724" s="22">
        <f t="shared" ref="M724:N724" si="1460">M725+M726+M727+M728+M729+M730+M731</f>
        <v>9900000</v>
      </c>
      <c r="N724" s="22">
        <f t="shared" si="1460"/>
        <v>9900000</v>
      </c>
      <c r="O724" s="22">
        <f t="shared" ref="O724:Q724" si="1461">O725+O726+O727+O728+O729+O730+O731</f>
        <v>1478700</v>
      </c>
      <c r="P724" s="22">
        <f t="shared" si="1461"/>
        <v>6226934</v>
      </c>
      <c r="Q724" s="51">
        <f t="shared" si="1461"/>
        <v>3673066</v>
      </c>
      <c r="R724" s="52">
        <f t="shared" si="1377"/>
        <v>0.62898323232323228</v>
      </c>
      <c r="S724" s="22">
        <f t="shared" ref="S724" si="1462">S725+S726+S727+S728+S729+S730+S731</f>
        <v>2000000</v>
      </c>
      <c r="T724" s="63"/>
      <c r="U724" s="12" t="s">
        <v>91</v>
      </c>
    </row>
    <row r="725" spans="1:21" ht="18.75" hidden="1" x14ac:dyDescent="0.25">
      <c r="A725" s="13" t="str">
        <f t="shared" si="1393"/>
        <v>b</v>
      </c>
      <c r="B725" s="13" t="str">
        <f t="shared" si="1394"/>
        <v>b</v>
      </c>
      <c r="C725" s="5" t="s">
        <v>2</v>
      </c>
      <c r="D725" s="6" t="s">
        <v>4</v>
      </c>
      <c r="E725" s="23"/>
      <c r="F725" s="23"/>
      <c r="G725" s="23">
        <v>0</v>
      </c>
      <c r="H725" s="23"/>
      <c r="I725" s="23"/>
      <c r="J725" s="23">
        <f t="shared" si="1395"/>
        <v>0</v>
      </c>
      <c r="K725" s="23">
        <f t="shared" si="1396"/>
        <v>0</v>
      </c>
      <c r="L725" s="24" t="e">
        <f t="shared" si="1397"/>
        <v>#DIV/0!</v>
      </c>
      <c r="M725" s="28">
        <v>0</v>
      </c>
      <c r="N725" s="28">
        <v>0</v>
      </c>
      <c r="O725" s="23"/>
      <c r="P725" s="23">
        <f t="shared" ref="P725:P734" si="1463">J725+O725</f>
        <v>0</v>
      </c>
      <c r="Q725" s="23">
        <f t="shared" ref="Q725:Q734" si="1464">N725-P725</f>
        <v>0</v>
      </c>
      <c r="R725" s="26" t="e">
        <f t="shared" si="1377"/>
        <v>#DIV/0!</v>
      </c>
      <c r="S725" s="28">
        <v>0</v>
      </c>
      <c r="T725" s="68"/>
      <c r="U725" s="12" t="s">
        <v>91</v>
      </c>
    </row>
    <row r="726" spans="1:21" ht="18.75" hidden="1" x14ac:dyDescent="0.25">
      <c r="A726" s="13" t="str">
        <f t="shared" si="1393"/>
        <v>b</v>
      </c>
      <c r="B726" s="13" t="str">
        <f t="shared" si="1394"/>
        <v>a</v>
      </c>
      <c r="C726" s="5" t="s">
        <v>2</v>
      </c>
      <c r="D726" s="6" t="s">
        <v>5</v>
      </c>
      <c r="E726" s="23"/>
      <c r="F726" s="23"/>
      <c r="G726" s="23">
        <v>685550</v>
      </c>
      <c r="H726" s="23">
        <v>151934</v>
      </c>
      <c r="I726" s="23">
        <v>100000</v>
      </c>
      <c r="J726" s="23">
        <f t="shared" si="1395"/>
        <v>251934</v>
      </c>
      <c r="K726" s="49">
        <f t="shared" si="1396"/>
        <v>433616</v>
      </c>
      <c r="L726" s="50">
        <f t="shared" si="1397"/>
        <v>0.36749179490919698</v>
      </c>
      <c r="M726" s="28">
        <v>1200000</v>
      </c>
      <c r="N726" s="28">
        <v>1200000</v>
      </c>
      <c r="O726" s="23">
        <v>100000</v>
      </c>
      <c r="P726" s="23">
        <f t="shared" si="1463"/>
        <v>351934</v>
      </c>
      <c r="Q726" s="49">
        <f t="shared" si="1464"/>
        <v>848066</v>
      </c>
      <c r="R726" s="53">
        <f t="shared" si="1377"/>
        <v>0.29327833333333331</v>
      </c>
      <c r="S726" s="28">
        <v>0</v>
      </c>
      <c r="T726" s="68"/>
      <c r="U726" s="12" t="s">
        <v>91</v>
      </c>
    </row>
    <row r="727" spans="1:21" ht="18.75" hidden="1" x14ac:dyDescent="0.25">
      <c r="A727" s="13" t="str">
        <f t="shared" si="1393"/>
        <v>b</v>
      </c>
      <c r="B727" s="13" t="str">
        <f t="shared" si="1394"/>
        <v>b</v>
      </c>
      <c r="C727" s="5" t="s">
        <v>2</v>
      </c>
      <c r="D727" s="6" t="s">
        <v>6</v>
      </c>
      <c r="E727" s="23"/>
      <c r="F727" s="23"/>
      <c r="G727" s="23">
        <v>0</v>
      </c>
      <c r="H727" s="23"/>
      <c r="I727" s="23"/>
      <c r="J727" s="23">
        <f t="shared" si="1395"/>
        <v>0</v>
      </c>
      <c r="K727" s="23">
        <f t="shared" si="1396"/>
        <v>0</v>
      </c>
      <c r="L727" s="24" t="e">
        <f t="shared" si="1397"/>
        <v>#DIV/0!</v>
      </c>
      <c r="M727" s="28">
        <v>0</v>
      </c>
      <c r="N727" s="28">
        <v>0</v>
      </c>
      <c r="O727" s="23"/>
      <c r="P727" s="23">
        <f t="shared" si="1463"/>
        <v>0</v>
      </c>
      <c r="Q727" s="23">
        <f t="shared" si="1464"/>
        <v>0</v>
      </c>
      <c r="R727" s="26" t="e">
        <f t="shared" si="1377"/>
        <v>#DIV/0!</v>
      </c>
      <c r="S727" s="28">
        <v>0</v>
      </c>
      <c r="T727" s="68"/>
      <c r="U727" s="12" t="s">
        <v>91</v>
      </c>
    </row>
    <row r="728" spans="1:21" ht="18.75" hidden="1" x14ac:dyDescent="0.25">
      <c r="A728" s="13" t="str">
        <f t="shared" si="1393"/>
        <v>b</v>
      </c>
      <c r="B728" s="13" t="str">
        <f t="shared" si="1394"/>
        <v>b</v>
      </c>
      <c r="C728" s="5" t="s">
        <v>2</v>
      </c>
      <c r="D728" s="7" t="s">
        <v>7</v>
      </c>
      <c r="E728" s="23"/>
      <c r="F728" s="23"/>
      <c r="G728" s="23">
        <v>0</v>
      </c>
      <c r="H728" s="23"/>
      <c r="I728" s="23"/>
      <c r="J728" s="23">
        <f t="shared" si="1395"/>
        <v>0</v>
      </c>
      <c r="K728" s="23">
        <f t="shared" si="1396"/>
        <v>0</v>
      </c>
      <c r="L728" s="24" t="e">
        <f t="shared" si="1397"/>
        <v>#DIV/0!</v>
      </c>
      <c r="M728" s="28">
        <v>0</v>
      </c>
      <c r="N728" s="28">
        <v>0</v>
      </c>
      <c r="O728" s="23"/>
      <c r="P728" s="23">
        <f t="shared" si="1463"/>
        <v>0</v>
      </c>
      <c r="Q728" s="23">
        <f t="shared" si="1464"/>
        <v>0</v>
      </c>
      <c r="R728" s="26" t="e">
        <f t="shared" si="1377"/>
        <v>#DIV/0!</v>
      </c>
      <c r="S728" s="28">
        <v>0</v>
      </c>
      <c r="T728" s="68"/>
      <c r="U728" s="12" t="s">
        <v>91</v>
      </c>
    </row>
    <row r="729" spans="1:21" ht="18.75" hidden="1" x14ac:dyDescent="0.25">
      <c r="A729" s="13" t="str">
        <f t="shared" si="1393"/>
        <v>b</v>
      </c>
      <c r="B729" s="13" t="str">
        <f t="shared" si="1394"/>
        <v>b</v>
      </c>
      <c r="C729" s="5" t="s">
        <v>2</v>
      </c>
      <c r="D729" s="7" t="s">
        <v>8</v>
      </c>
      <c r="E729" s="23"/>
      <c r="F729" s="23"/>
      <c r="G729" s="23">
        <v>0</v>
      </c>
      <c r="H729" s="23"/>
      <c r="I729" s="23"/>
      <c r="J729" s="23">
        <f t="shared" si="1395"/>
        <v>0</v>
      </c>
      <c r="K729" s="23">
        <f t="shared" si="1396"/>
        <v>0</v>
      </c>
      <c r="L729" s="24" t="e">
        <f t="shared" si="1397"/>
        <v>#DIV/0!</v>
      </c>
      <c r="M729" s="28">
        <v>0</v>
      </c>
      <c r="N729" s="28">
        <v>0</v>
      </c>
      <c r="O729" s="23"/>
      <c r="P729" s="23">
        <f t="shared" si="1463"/>
        <v>0</v>
      </c>
      <c r="Q729" s="23">
        <f t="shared" si="1464"/>
        <v>0</v>
      </c>
      <c r="R729" s="26" t="e">
        <f t="shared" si="1377"/>
        <v>#DIV/0!</v>
      </c>
      <c r="S729" s="28">
        <v>0</v>
      </c>
      <c r="T729" s="68"/>
      <c r="U729" s="12" t="s">
        <v>91</v>
      </c>
    </row>
    <row r="730" spans="1:21" ht="18.75" x14ac:dyDescent="0.25">
      <c r="A730" s="13" t="str">
        <f t="shared" si="1393"/>
        <v>a</v>
      </c>
      <c r="B730" s="13" t="str">
        <f t="shared" si="1394"/>
        <v>a</v>
      </c>
      <c r="C730" s="5" t="s">
        <v>2</v>
      </c>
      <c r="D730" s="7" t="s">
        <v>9</v>
      </c>
      <c r="E730" s="23">
        <v>330</v>
      </c>
      <c r="F730" s="23"/>
      <c r="G730" s="23">
        <v>5496300</v>
      </c>
      <c r="H730" s="23">
        <v>2211135</v>
      </c>
      <c r="I730" s="23">
        <v>2285165</v>
      </c>
      <c r="J730" s="23">
        <f t="shared" si="1395"/>
        <v>4496300</v>
      </c>
      <c r="K730" s="49">
        <f t="shared" si="1396"/>
        <v>1000000</v>
      </c>
      <c r="L730" s="50">
        <f t="shared" si="1397"/>
        <v>0.81805942179284241</v>
      </c>
      <c r="M730" s="28">
        <v>8700000</v>
      </c>
      <c r="N730" s="28">
        <v>8700000</v>
      </c>
      <c r="O730" s="23">
        <v>1378700</v>
      </c>
      <c r="P730" s="23">
        <f t="shared" si="1463"/>
        <v>5875000</v>
      </c>
      <c r="Q730" s="49">
        <f t="shared" si="1464"/>
        <v>2825000</v>
      </c>
      <c r="R730" s="53">
        <f t="shared" si="1377"/>
        <v>0.67528735632183912</v>
      </c>
      <c r="S730" s="28">
        <v>2000000</v>
      </c>
      <c r="T730" s="68"/>
      <c r="U730" s="12" t="s">
        <v>91</v>
      </c>
    </row>
    <row r="731" spans="1:21" ht="18.75" hidden="1" x14ac:dyDescent="0.25">
      <c r="A731" s="13" t="str">
        <f t="shared" si="1393"/>
        <v>b</v>
      </c>
      <c r="B731" s="13" t="str">
        <f t="shared" si="1394"/>
        <v>b</v>
      </c>
      <c r="C731" s="5" t="s">
        <v>2</v>
      </c>
      <c r="D731" s="7" t="s">
        <v>10</v>
      </c>
      <c r="E731" s="23"/>
      <c r="F731" s="23"/>
      <c r="G731" s="23">
        <v>0</v>
      </c>
      <c r="H731" s="23"/>
      <c r="I731" s="23"/>
      <c r="J731" s="23">
        <f t="shared" si="1395"/>
        <v>0</v>
      </c>
      <c r="K731" s="23">
        <f t="shared" si="1396"/>
        <v>0</v>
      </c>
      <c r="L731" s="24" t="e">
        <f t="shared" si="1397"/>
        <v>#DIV/0!</v>
      </c>
      <c r="M731" s="28">
        <v>0</v>
      </c>
      <c r="N731" s="28">
        <v>0</v>
      </c>
      <c r="O731" s="23"/>
      <c r="P731" s="23">
        <f t="shared" si="1463"/>
        <v>0</v>
      </c>
      <c r="Q731" s="23">
        <f t="shared" si="1464"/>
        <v>0</v>
      </c>
      <c r="R731" s="26" t="e">
        <f t="shared" si="1377"/>
        <v>#DIV/0!</v>
      </c>
      <c r="S731" s="28">
        <v>0</v>
      </c>
      <c r="T731" s="68"/>
      <c r="U731" s="12" t="s">
        <v>91</v>
      </c>
    </row>
    <row r="732" spans="1:21" ht="18.75" hidden="1" x14ac:dyDescent="0.25">
      <c r="A732" s="13" t="str">
        <f t="shared" si="1393"/>
        <v>b</v>
      </c>
      <c r="B732" s="13" t="str">
        <f t="shared" si="1394"/>
        <v>b</v>
      </c>
      <c r="C732" s="5" t="s">
        <v>2</v>
      </c>
      <c r="D732" s="4" t="s">
        <v>11</v>
      </c>
      <c r="E732" s="22"/>
      <c r="F732" s="22"/>
      <c r="G732" s="22">
        <v>0</v>
      </c>
      <c r="H732" s="22"/>
      <c r="I732" s="22"/>
      <c r="J732" s="23">
        <f t="shared" si="1395"/>
        <v>0</v>
      </c>
      <c r="K732" s="23">
        <f t="shared" si="1396"/>
        <v>0</v>
      </c>
      <c r="L732" s="24" t="e">
        <f t="shared" si="1397"/>
        <v>#DIV/0!</v>
      </c>
      <c r="M732" s="22">
        <v>0</v>
      </c>
      <c r="N732" s="22">
        <v>0</v>
      </c>
      <c r="O732" s="22"/>
      <c r="P732" s="22">
        <f t="shared" si="1463"/>
        <v>0</v>
      </c>
      <c r="Q732" s="22">
        <f t="shared" si="1464"/>
        <v>0</v>
      </c>
      <c r="R732" s="25" t="e">
        <f t="shared" si="1377"/>
        <v>#DIV/0!</v>
      </c>
      <c r="S732" s="22">
        <v>0</v>
      </c>
      <c r="T732" s="63"/>
      <c r="U732" s="12" t="s">
        <v>91</v>
      </c>
    </row>
    <row r="733" spans="1:21" ht="18.75" hidden="1" x14ac:dyDescent="0.25">
      <c r="A733" s="13" t="str">
        <f t="shared" si="1393"/>
        <v>b</v>
      </c>
      <c r="B733" s="13" t="str">
        <f t="shared" si="1394"/>
        <v>b</v>
      </c>
      <c r="C733" s="5" t="s">
        <v>2</v>
      </c>
      <c r="D733" s="4" t="s">
        <v>12</v>
      </c>
      <c r="E733" s="22"/>
      <c r="F733" s="22"/>
      <c r="G733" s="22">
        <v>0</v>
      </c>
      <c r="H733" s="22"/>
      <c r="I733" s="22"/>
      <c r="J733" s="23">
        <f t="shared" si="1395"/>
        <v>0</v>
      </c>
      <c r="K733" s="23">
        <f t="shared" si="1396"/>
        <v>0</v>
      </c>
      <c r="L733" s="24" t="e">
        <f t="shared" si="1397"/>
        <v>#DIV/0!</v>
      </c>
      <c r="M733" s="22">
        <v>0</v>
      </c>
      <c r="N733" s="22">
        <v>0</v>
      </c>
      <c r="O733" s="22"/>
      <c r="P733" s="22">
        <f t="shared" si="1463"/>
        <v>0</v>
      </c>
      <c r="Q733" s="22">
        <f t="shared" si="1464"/>
        <v>0</v>
      </c>
      <c r="R733" s="25" t="e">
        <f t="shared" si="1377"/>
        <v>#DIV/0!</v>
      </c>
      <c r="S733" s="22">
        <v>0</v>
      </c>
      <c r="T733" s="63"/>
      <c r="U733" s="12" t="s">
        <v>91</v>
      </c>
    </row>
    <row r="734" spans="1:21" ht="18.75" hidden="1" x14ac:dyDescent="0.25">
      <c r="A734" s="13" t="str">
        <f t="shared" si="1393"/>
        <v>b</v>
      </c>
      <c r="B734" s="13" t="str">
        <f t="shared" si="1394"/>
        <v>b</v>
      </c>
      <c r="C734" s="5" t="s">
        <v>2</v>
      </c>
      <c r="D734" s="4" t="s">
        <v>13</v>
      </c>
      <c r="E734" s="22"/>
      <c r="F734" s="22"/>
      <c r="G734" s="22">
        <v>0</v>
      </c>
      <c r="H734" s="22"/>
      <c r="I734" s="22"/>
      <c r="J734" s="23">
        <f t="shared" si="1395"/>
        <v>0</v>
      </c>
      <c r="K734" s="23">
        <f t="shared" si="1396"/>
        <v>0</v>
      </c>
      <c r="L734" s="24" t="e">
        <f t="shared" si="1397"/>
        <v>#DIV/0!</v>
      </c>
      <c r="M734" s="22">
        <v>0</v>
      </c>
      <c r="N734" s="22">
        <v>0</v>
      </c>
      <c r="O734" s="22"/>
      <c r="P734" s="22">
        <f t="shared" si="1463"/>
        <v>0</v>
      </c>
      <c r="Q734" s="22">
        <f t="shared" si="1464"/>
        <v>0</v>
      </c>
      <c r="R734" s="25" t="e">
        <f t="shared" si="1377"/>
        <v>#DIV/0!</v>
      </c>
      <c r="S734" s="22">
        <v>0</v>
      </c>
      <c r="T734" s="63"/>
      <c r="U734" s="12" t="s">
        <v>91</v>
      </c>
    </row>
    <row r="735" spans="1:21" ht="72" hidden="1" x14ac:dyDescent="0.25">
      <c r="A735" s="13" t="str">
        <f t="shared" si="1393"/>
        <v>b</v>
      </c>
      <c r="B735" s="13" t="str">
        <f t="shared" si="1394"/>
        <v>a</v>
      </c>
      <c r="C735" s="16" t="s">
        <v>163</v>
      </c>
      <c r="D735" s="17" t="s">
        <v>64</v>
      </c>
      <c r="E735" s="34">
        <f t="shared" ref="E735:G735" si="1465">E736+E744+E745+E746</f>
        <v>28000</v>
      </c>
      <c r="F735" s="34">
        <f t="shared" ref="F735" si="1466">F736+F744+F745+F746</f>
        <v>6550</v>
      </c>
      <c r="G735" s="34">
        <f t="shared" si="1465"/>
        <v>800000</v>
      </c>
      <c r="H735" s="34">
        <f t="shared" ref="H735:I735" si="1467">H736+H744+H745+H746</f>
        <v>498902</v>
      </c>
      <c r="I735" s="34">
        <f t="shared" si="1467"/>
        <v>193230</v>
      </c>
      <c r="J735" s="34">
        <f t="shared" si="1395"/>
        <v>692132</v>
      </c>
      <c r="K735" s="40">
        <f t="shared" si="1396"/>
        <v>107868</v>
      </c>
      <c r="L735" s="41">
        <f t="shared" si="1397"/>
        <v>0.86516499999999996</v>
      </c>
      <c r="M735" s="37">
        <f t="shared" ref="M735:N735" si="1468">M736+M744+M745+M746</f>
        <v>1100000</v>
      </c>
      <c r="N735" s="37">
        <f t="shared" si="1468"/>
        <v>1100000</v>
      </c>
      <c r="O735" s="34">
        <f t="shared" ref="O735" si="1469">O736+O744+O745+O746</f>
        <v>373318</v>
      </c>
      <c r="P735" s="34">
        <f t="shared" ref="P735" si="1470">P736+P744+P745+P746</f>
        <v>1065450</v>
      </c>
      <c r="Q735" s="40">
        <f t="shared" ref="Q735" si="1471">Q736+Q744+Q745+Q746</f>
        <v>34550</v>
      </c>
      <c r="R735" s="42">
        <f t="shared" si="1377"/>
        <v>0.96859090909090906</v>
      </c>
      <c r="S735" s="37">
        <f t="shared" ref="S735" si="1472">S736+S744+S745+S746</f>
        <v>0</v>
      </c>
      <c r="T735" s="65"/>
      <c r="U735" s="12" t="s">
        <v>90</v>
      </c>
    </row>
    <row r="736" spans="1:21" ht="18.75" hidden="1" x14ac:dyDescent="0.25">
      <c r="A736" s="13" t="str">
        <f t="shared" si="1393"/>
        <v>b</v>
      </c>
      <c r="B736" s="13" t="str">
        <f t="shared" si="1394"/>
        <v>a</v>
      </c>
      <c r="C736" s="3" t="s">
        <v>2</v>
      </c>
      <c r="D736" s="4" t="s">
        <v>3</v>
      </c>
      <c r="E736" s="38">
        <f t="shared" ref="E736:I736" si="1473">E737+E738+E739+E740+E741+E742+E743</f>
        <v>28000</v>
      </c>
      <c r="F736" s="38">
        <f t="shared" ref="F736" si="1474">F737+F738+F739+F740+F741+F742+F743</f>
        <v>6550</v>
      </c>
      <c r="G736" s="38">
        <f t="shared" si="1473"/>
        <v>800000</v>
      </c>
      <c r="H736" s="38">
        <f t="shared" si="1473"/>
        <v>498902</v>
      </c>
      <c r="I736" s="38">
        <f t="shared" si="1473"/>
        <v>193230</v>
      </c>
      <c r="J736" s="34">
        <f t="shared" si="1395"/>
        <v>692132</v>
      </c>
      <c r="K736" s="40">
        <f t="shared" si="1396"/>
        <v>107868</v>
      </c>
      <c r="L736" s="41">
        <f t="shared" si="1397"/>
        <v>0.86516499999999996</v>
      </c>
      <c r="M736" s="38">
        <f t="shared" ref="M736:N736" si="1475">M737+M738+M739+M740+M741+M742+M743</f>
        <v>1100000</v>
      </c>
      <c r="N736" s="38">
        <f t="shared" si="1475"/>
        <v>1100000</v>
      </c>
      <c r="O736" s="38">
        <f t="shared" ref="O736:Q736" si="1476">O737+O738+O739+O740+O741+O742+O743</f>
        <v>373318</v>
      </c>
      <c r="P736" s="38">
        <f t="shared" si="1476"/>
        <v>1065450</v>
      </c>
      <c r="Q736" s="43">
        <f t="shared" si="1476"/>
        <v>34550</v>
      </c>
      <c r="R736" s="44">
        <f t="shared" si="1377"/>
        <v>0.96859090909090906</v>
      </c>
      <c r="S736" s="38">
        <f t="shared" ref="S736" si="1477">S737+S738+S739+S740+S741+S742+S743</f>
        <v>0</v>
      </c>
      <c r="T736" s="66"/>
      <c r="U736" s="12" t="s">
        <v>90</v>
      </c>
    </row>
    <row r="737" spans="1:21" ht="18.75" hidden="1" x14ac:dyDescent="0.25">
      <c r="A737" s="13" t="str">
        <f t="shared" si="1393"/>
        <v>b</v>
      </c>
      <c r="B737" s="13" t="str">
        <f t="shared" si="1394"/>
        <v>b</v>
      </c>
      <c r="C737" s="5" t="s">
        <v>2</v>
      </c>
      <c r="D737" s="6" t="s">
        <v>4</v>
      </c>
      <c r="E737" s="23"/>
      <c r="F737" s="23"/>
      <c r="G737" s="23">
        <v>0</v>
      </c>
      <c r="H737" s="23"/>
      <c r="I737" s="23"/>
      <c r="J737" s="23">
        <f t="shared" si="1395"/>
        <v>0</v>
      </c>
      <c r="K737" s="23">
        <f t="shared" si="1396"/>
        <v>0</v>
      </c>
      <c r="L737" s="24" t="e">
        <f t="shared" si="1397"/>
        <v>#DIV/0!</v>
      </c>
      <c r="M737" s="28">
        <v>0</v>
      </c>
      <c r="N737" s="28">
        <v>0</v>
      </c>
      <c r="O737" s="23"/>
      <c r="P737" s="23">
        <f t="shared" ref="P737:P746" si="1478">J737+O737</f>
        <v>0</v>
      </c>
      <c r="Q737" s="23">
        <f t="shared" ref="Q737:Q746" si="1479">N737-P737</f>
        <v>0</v>
      </c>
      <c r="R737" s="26" t="e">
        <f t="shared" si="1377"/>
        <v>#DIV/0!</v>
      </c>
      <c r="S737" s="28">
        <v>0</v>
      </c>
      <c r="T737" s="68"/>
      <c r="U737" s="12" t="s">
        <v>90</v>
      </c>
    </row>
    <row r="738" spans="1:21" ht="18.75" hidden="1" x14ac:dyDescent="0.25">
      <c r="A738" s="13" t="str">
        <f t="shared" si="1393"/>
        <v>b</v>
      </c>
      <c r="B738" s="13" t="str">
        <f t="shared" si="1394"/>
        <v>a</v>
      </c>
      <c r="C738" s="5" t="s">
        <v>2</v>
      </c>
      <c r="D738" s="6" t="s">
        <v>5</v>
      </c>
      <c r="E738" s="34">
        <v>28000</v>
      </c>
      <c r="F738" s="34">
        <v>6550</v>
      </c>
      <c r="G738" s="34">
        <v>800000</v>
      </c>
      <c r="H738" s="34">
        <v>498902</v>
      </c>
      <c r="I738" s="34">
        <v>193230</v>
      </c>
      <c r="J738" s="34">
        <f t="shared" si="1395"/>
        <v>692132</v>
      </c>
      <c r="K738" s="40">
        <f t="shared" si="1396"/>
        <v>107868</v>
      </c>
      <c r="L738" s="41">
        <f t="shared" si="1397"/>
        <v>0.86516499999999996</v>
      </c>
      <c r="M738" s="39">
        <v>1100000</v>
      </c>
      <c r="N738" s="39">
        <v>1100000</v>
      </c>
      <c r="O738" s="34">
        <f>407868-28000-6550</f>
        <v>373318</v>
      </c>
      <c r="P738" s="34">
        <f t="shared" si="1478"/>
        <v>1065450</v>
      </c>
      <c r="Q738" s="40">
        <f t="shared" si="1479"/>
        <v>34550</v>
      </c>
      <c r="R738" s="42">
        <f t="shared" si="1377"/>
        <v>0.96859090909090906</v>
      </c>
      <c r="S738" s="39">
        <v>0</v>
      </c>
      <c r="T738" s="67"/>
      <c r="U738" s="12" t="s">
        <v>90</v>
      </c>
    </row>
    <row r="739" spans="1:21" ht="18.75" hidden="1" x14ac:dyDescent="0.25">
      <c r="A739" s="13" t="str">
        <f t="shared" si="1393"/>
        <v>b</v>
      </c>
      <c r="B739" s="13" t="str">
        <f t="shared" si="1394"/>
        <v>b</v>
      </c>
      <c r="C739" s="5" t="s">
        <v>2</v>
      </c>
      <c r="D739" s="6" t="s">
        <v>6</v>
      </c>
      <c r="E739" s="23"/>
      <c r="F739" s="23"/>
      <c r="G739" s="23">
        <v>0</v>
      </c>
      <c r="H739" s="23"/>
      <c r="I739" s="23"/>
      <c r="J739" s="23">
        <f t="shared" si="1395"/>
        <v>0</v>
      </c>
      <c r="K739" s="23">
        <f t="shared" si="1396"/>
        <v>0</v>
      </c>
      <c r="L739" s="24" t="e">
        <f t="shared" si="1397"/>
        <v>#DIV/0!</v>
      </c>
      <c r="M739" s="28">
        <v>0</v>
      </c>
      <c r="N739" s="28">
        <v>0</v>
      </c>
      <c r="O739" s="23"/>
      <c r="P739" s="23">
        <f t="shared" si="1478"/>
        <v>0</v>
      </c>
      <c r="Q739" s="23">
        <f t="shared" si="1479"/>
        <v>0</v>
      </c>
      <c r="R739" s="26" t="e">
        <f t="shared" si="1377"/>
        <v>#DIV/0!</v>
      </c>
      <c r="S739" s="28">
        <v>0</v>
      </c>
      <c r="T739" s="68"/>
      <c r="U739" s="12" t="s">
        <v>90</v>
      </c>
    </row>
    <row r="740" spans="1:21" ht="18.75" hidden="1" x14ac:dyDescent="0.25">
      <c r="A740" s="13" t="str">
        <f t="shared" si="1393"/>
        <v>b</v>
      </c>
      <c r="B740" s="13" t="str">
        <f t="shared" si="1394"/>
        <v>b</v>
      </c>
      <c r="C740" s="5" t="s">
        <v>2</v>
      </c>
      <c r="D740" s="7" t="s">
        <v>7</v>
      </c>
      <c r="E740" s="23"/>
      <c r="F740" s="23"/>
      <c r="G740" s="23">
        <v>0</v>
      </c>
      <c r="H740" s="23"/>
      <c r="I740" s="23"/>
      <c r="J740" s="23">
        <f t="shared" si="1395"/>
        <v>0</v>
      </c>
      <c r="K740" s="23">
        <f t="shared" si="1396"/>
        <v>0</v>
      </c>
      <c r="L740" s="24" t="e">
        <f t="shared" si="1397"/>
        <v>#DIV/0!</v>
      </c>
      <c r="M740" s="28">
        <v>0</v>
      </c>
      <c r="N740" s="28">
        <v>0</v>
      </c>
      <c r="O740" s="23"/>
      <c r="P740" s="23">
        <f t="shared" si="1478"/>
        <v>0</v>
      </c>
      <c r="Q740" s="23">
        <f t="shared" si="1479"/>
        <v>0</v>
      </c>
      <c r="R740" s="26" t="e">
        <f t="shared" si="1377"/>
        <v>#DIV/0!</v>
      </c>
      <c r="S740" s="28">
        <v>0</v>
      </c>
      <c r="T740" s="68"/>
      <c r="U740" s="12" t="s">
        <v>90</v>
      </c>
    </row>
    <row r="741" spans="1:21" ht="18.75" hidden="1" x14ac:dyDescent="0.25">
      <c r="A741" s="13" t="str">
        <f t="shared" si="1393"/>
        <v>b</v>
      </c>
      <c r="B741" s="13" t="str">
        <f t="shared" si="1394"/>
        <v>b</v>
      </c>
      <c r="C741" s="5" t="s">
        <v>2</v>
      </c>
      <c r="D741" s="7" t="s">
        <v>8</v>
      </c>
      <c r="E741" s="23"/>
      <c r="F741" s="23"/>
      <c r="G741" s="23">
        <v>0</v>
      </c>
      <c r="H741" s="23"/>
      <c r="I741" s="23"/>
      <c r="J741" s="23">
        <f t="shared" si="1395"/>
        <v>0</v>
      </c>
      <c r="K741" s="23">
        <f t="shared" si="1396"/>
        <v>0</v>
      </c>
      <c r="L741" s="24" t="e">
        <f t="shared" si="1397"/>
        <v>#DIV/0!</v>
      </c>
      <c r="M741" s="28">
        <v>0</v>
      </c>
      <c r="N741" s="28">
        <v>0</v>
      </c>
      <c r="O741" s="23"/>
      <c r="P741" s="23">
        <f t="shared" si="1478"/>
        <v>0</v>
      </c>
      <c r="Q741" s="23">
        <f t="shared" si="1479"/>
        <v>0</v>
      </c>
      <c r="R741" s="26" t="e">
        <f t="shared" si="1377"/>
        <v>#DIV/0!</v>
      </c>
      <c r="S741" s="28">
        <v>0</v>
      </c>
      <c r="T741" s="68"/>
      <c r="U741" s="12" t="s">
        <v>90</v>
      </c>
    </row>
    <row r="742" spans="1:21" ht="18.75" hidden="1" x14ac:dyDescent="0.25">
      <c r="A742" s="13" t="str">
        <f t="shared" si="1393"/>
        <v>b</v>
      </c>
      <c r="B742" s="13" t="str">
        <f t="shared" si="1394"/>
        <v>b</v>
      </c>
      <c r="C742" s="5" t="s">
        <v>2</v>
      </c>
      <c r="D742" s="7" t="s">
        <v>9</v>
      </c>
      <c r="E742" s="23"/>
      <c r="F742" s="23"/>
      <c r="G742" s="23">
        <v>0</v>
      </c>
      <c r="H742" s="23"/>
      <c r="I742" s="23"/>
      <c r="J742" s="23">
        <f t="shared" si="1395"/>
        <v>0</v>
      </c>
      <c r="K742" s="23">
        <f t="shared" si="1396"/>
        <v>0</v>
      </c>
      <c r="L742" s="24" t="e">
        <f t="shared" si="1397"/>
        <v>#DIV/0!</v>
      </c>
      <c r="M742" s="28">
        <v>0</v>
      </c>
      <c r="N742" s="28">
        <v>0</v>
      </c>
      <c r="O742" s="23"/>
      <c r="P742" s="23">
        <f t="shared" si="1478"/>
        <v>0</v>
      </c>
      <c r="Q742" s="23">
        <f t="shared" si="1479"/>
        <v>0</v>
      </c>
      <c r="R742" s="26" t="e">
        <f t="shared" si="1377"/>
        <v>#DIV/0!</v>
      </c>
      <c r="S742" s="28">
        <v>0</v>
      </c>
      <c r="T742" s="68"/>
      <c r="U742" s="12" t="s">
        <v>90</v>
      </c>
    </row>
    <row r="743" spans="1:21" ht="18.75" hidden="1" x14ac:dyDescent="0.25">
      <c r="A743" s="13" t="str">
        <f t="shared" si="1393"/>
        <v>b</v>
      </c>
      <c r="B743" s="13" t="str">
        <f t="shared" si="1394"/>
        <v>b</v>
      </c>
      <c r="C743" s="5" t="s">
        <v>2</v>
      </c>
      <c r="D743" s="7" t="s">
        <v>10</v>
      </c>
      <c r="E743" s="23"/>
      <c r="F743" s="23"/>
      <c r="G743" s="23">
        <v>0</v>
      </c>
      <c r="H743" s="23"/>
      <c r="I743" s="23"/>
      <c r="J743" s="23">
        <f t="shared" si="1395"/>
        <v>0</v>
      </c>
      <c r="K743" s="23">
        <f t="shared" si="1396"/>
        <v>0</v>
      </c>
      <c r="L743" s="24" t="e">
        <f t="shared" si="1397"/>
        <v>#DIV/0!</v>
      </c>
      <c r="M743" s="28">
        <v>0</v>
      </c>
      <c r="N743" s="28">
        <v>0</v>
      </c>
      <c r="O743" s="23"/>
      <c r="P743" s="23">
        <f t="shared" si="1478"/>
        <v>0</v>
      </c>
      <c r="Q743" s="23">
        <f t="shared" si="1479"/>
        <v>0</v>
      </c>
      <c r="R743" s="26" t="e">
        <f t="shared" si="1377"/>
        <v>#DIV/0!</v>
      </c>
      <c r="S743" s="28">
        <v>0</v>
      </c>
      <c r="T743" s="68"/>
      <c r="U743" s="12" t="s">
        <v>90</v>
      </c>
    </row>
    <row r="744" spans="1:21" ht="18.75" hidden="1" x14ac:dyDescent="0.25">
      <c r="A744" s="13" t="str">
        <f t="shared" si="1393"/>
        <v>b</v>
      </c>
      <c r="B744" s="13" t="str">
        <f t="shared" si="1394"/>
        <v>b</v>
      </c>
      <c r="C744" s="5" t="s">
        <v>2</v>
      </c>
      <c r="D744" s="4" t="s">
        <v>11</v>
      </c>
      <c r="E744" s="22"/>
      <c r="F744" s="22"/>
      <c r="G744" s="22">
        <v>0</v>
      </c>
      <c r="H744" s="22"/>
      <c r="I744" s="22"/>
      <c r="J744" s="23">
        <f t="shared" si="1395"/>
        <v>0</v>
      </c>
      <c r="K744" s="23">
        <f t="shared" si="1396"/>
        <v>0</v>
      </c>
      <c r="L744" s="24" t="e">
        <f t="shared" si="1397"/>
        <v>#DIV/0!</v>
      </c>
      <c r="M744" s="22">
        <v>0</v>
      </c>
      <c r="N744" s="22">
        <v>0</v>
      </c>
      <c r="O744" s="22"/>
      <c r="P744" s="22">
        <f t="shared" si="1478"/>
        <v>0</v>
      </c>
      <c r="Q744" s="22">
        <f t="shared" si="1479"/>
        <v>0</v>
      </c>
      <c r="R744" s="25" t="e">
        <f t="shared" si="1377"/>
        <v>#DIV/0!</v>
      </c>
      <c r="S744" s="22">
        <v>0</v>
      </c>
      <c r="T744" s="63"/>
      <c r="U744" s="12" t="s">
        <v>90</v>
      </c>
    </row>
    <row r="745" spans="1:21" ht="18.75" hidden="1" x14ac:dyDescent="0.25">
      <c r="A745" s="13" t="str">
        <f t="shared" si="1393"/>
        <v>b</v>
      </c>
      <c r="B745" s="13" t="str">
        <f t="shared" si="1394"/>
        <v>b</v>
      </c>
      <c r="C745" s="5" t="s">
        <v>2</v>
      </c>
      <c r="D745" s="4" t="s">
        <v>12</v>
      </c>
      <c r="E745" s="22"/>
      <c r="F745" s="22"/>
      <c r="G745" s="22">
        <v>0</v>
      </c>
      <c r="H745" s="22"/>
      <c r="I745" s="22"/>
      <c r="J745" s="23">
        <f t="shared" si="1395"/>
        <v>0</v>
      </c>
      <c r="K745" s="23">
        <f t="shared" si="1396"/>
        <v>0</v>
      </c>
      <c r="L745" s="24" t="e">
        <f t="shared" si="1397"/>
        <v>#DIV/0!</v>
      </c>
      <c r="M745" s="22">
        <v>0</v>
      </c>
      <c r="N745" s="22">
        <v>0</v>
      </c>
      <c r="O745" s="22"/>
      <c r="P745" s="22">
        <f t="shared" si="1478"/>
        <v>0</v>
      </c>
      <c r="Q745" s="22">
        <f t="shared" si="1479"/>
        <v>0</v>
      </c>
      <c r="R745" s="25" t="e">
        <f t="shared" si="1377"/>
        <v>#DIV/0!</v>
      </c>
      <c r="S745" s="22">
        <v>0</v>
      </c>
      <c r="T745" s="63"/>
      <c r="U745" s="12" t="s">
        <v>90</v>
      </c>
    </row>
    <row r="746" spans="1:21" ht="18.75" hidden="1" x14ac:dyDescent="0.25">
      <c r="A746" s="13" t="str">
        <f t="shared" si="1393"/>
        <v>b</v>
      </c>
      <c r="B746" s="13" t="str">
        <f t="shared" si="1394"/>
        <v>b</v>
      </c>
      <c r="C746" s="5" t="s">
        <v>2</v>
      </c>
      <c r="D746" s="4" t="s">
        <v>13</v>
      </c>
      <c r="E746" s="22"/>
      <c r="F746" s="22"/>
      <c r="G746" s="22">
        <v>0</v>
      </c>
      <c r="H746" s="22"/>
      <c r="I746" s="22"/>
      <c r="J746" s="23">
        <f t="shared" si="1395"/>
        <v>0</v>
      </c>
      <c r="K746" s="23">
        <f t="shared" si="1396"/>
        <v>0</v>
      </c>
      <c r="L746" s="24" t="e">
        <f t="shared" si="1397"/>
        <v>#DIV/0!</v>
      </c>
      <c r="M746" s="22">
        <v>0</v>
      </c>
      <c r="N746" s="22">
        <v>0</v>
      </c>
      <c r="O746" s="22"/>
      <c r="P746" s="22">
        <f t="shared" si="1478"/>
        <v>0</v>
      </c>
      <c r="Q746" s="22">
        <f t="shared" si="1479"/>
        <v>0</v>
      </c>
      <c r="R746" s="25" t="e">
        <f t="shared" si="1377"/>
        <v>#DIV/0!</v>
      </c>
      <c r="S746" s="22">
        <v>0</v>
      </c>
      <c r="T746" s="63"/>
      <c r="U746" s="12" t="s">
        <v>90</v>
      </c>
    </row>
    <row r="747" spans="1:21" ht="54" x14ac:dyDescent="0.25">
      <c r="A747" s="13" t="str">
        <f t="shared" si="1393"/>
        <v>a</v>
      </c>
      <c r="B747" s="13" t="str">
        <f t="shared" si="1394"/>
        <v>a</v>
      </c>
      <c r="C747" s="16" t="s">
        <v>165</v>
      </c>
      <c r="D747" s="17" t="s">
        <v>65</v>
      </c>
      <c r="E747" s="23">
        <f t="shared" ref="E747:I747" si="1480">E748+E756+E757+E758</f>
        <v>1050600</v>
      </c>
      <c r="F747" s="23">
        <f t="shared" ref="F747" si="1481">F748+F756+F757+F758</f>
        <v>91792.639999999999</v>
      </c>
      <c r="G747" s="23">
        <f t="shared" si="1480"/>
        <v>144937600</v>
      </c>
      <c r="H747" s="23">
        <f t="shared" si="1480"/>
        <v>87164446</v>
      </c>
      <c r="I747" s="23">
        <f t="shared" si="1480"/>
        <v>49427262</v>
      </c>
      <c r="J747" s="23">
        <f t="shared" si="1395"/>
        <v>136591708</v>
      </c>
      <c r="K747" s="49">
        <f t="shared" si="1396"/>
        <v>8345892</v>
      </c>
      <c r="L747" s="50">
        <f t="shared" si="1397"/>
        <v>0.94241734373965069</v>
      </c>
      <c r="M747" s="23">
        <f t="shared" ref="M747:O747" si="1482">M748+M756+M757+M758</f>
        <v>200365000</v>
      </c>
      <c r="N747" s="23">
        <f t="shared" si="1482"/>
        <v>200442000</v>
      </c>
      <c r="O747" s="23">
        <f t="shared" si="1482"/>
        <v>59130466</v>
      </c>
      <c r="P747" s="23">
        <f t="shared" ref="P747" si="1483">P748+P756+P757+P758</f>
        <v>195722174</v>
      </c>
      <c r="Q747" s="49">
        <f t="shared" ref="Q747" si="1484">Q748+Q756+Q757+Q758</f>
        <v>4719826</v>
      </c>
      <c r="R747" s="53">
        <f t="shared" si="1377"/>
        <v>0.97645290907095317</v>
      </c>
      <c r="S747" s="23">
        <f t="shared" ref="S747" si="1485">S748+S756+S757+S758</f>
        <v>5000000</v>
      </c>
      <c r="T747" s="64"/>
    </row>
    <row r="748" spans="1:21" ht="18.75" x14ac:dyDescent="0.25">
      <c r="A748" s="13" t="str">
        <f t="shared" si="1393"/>
        <v>a</v>
      </c>
      <c r="B748" s="13" t="str">
        <f t="shared" si="1394"/>
        <v>a</v>
      </c>
      <c r="C748" s="3" t="s">
        <v>2</v>
      </c>
      <c r="D748" s="4" t="s">
        <v>3</v>
      </c>
      <c r="E748" s="22">
        <f t="shared" ref="E748:F748" si="1486">E749+E750+E751+E752+E753+E754+E755</f>
        <v>1050600</v>
      </c>
      <c r="F748" s="22">
        <f t="shared" si="1486"/>
        <v>91792.639999999999</v>
      </c>
      <c r="G748" s="22">
        <f t="shared" ref="G748" si="1487">G749+G750+G751+G752+G753+G754+G755</f>
        <v>144804600</v>
      </c>
      <c r="H748" s="22">
        <f t="shared" ref="H748:I748" si="1488">H749+H750+H751+H752+H753+H754+H755</f>
        <v>87132436</v>
      </c>
      <c r="I748" s="22">
        <f t="shared" si="1488"/>
        <v>49382262</v>
      </c>
      <c r="J748" s="23">
        <f t="shared" si="1395"/>
        <v>136514698</v>
      </c>
      <c r="K748" s="49">
        <f t="shared" si="1396"/>
        <v>8289902</v>
      </c>
      <c r="L748" s="50">
        <f t="shared" si="1397"/>
        <v>0.94275111426018232</v>
      </c>
      <c r="M748" s="22">
        <f t="shared" ref="M748:O748" si="1489">M749+M750+M751+M752+M753+M754+M755</f>
        <v>200232000</v>
      </c>
      <c r="N748" s="22">
        <f t="shared" si="1489"/>
        <v>200309000</v>
      </c>
      <c r="O748" s="22">
        <f t="shared" si="1489"/>
        <v>59075466</v>
      </c>
      <c r="P748" s="22">
        <f t="shared" ref="P748:Q748" si="1490">P749+P750+P751+P752+P753+P754+P755</f>
        <v>195590164</v>
      </c>
      <c r="Q748" s="51">
        <f t="shared" si="1490"/>
        <v>4718836</v>
      </c>
      <c r="R748" s="52">
        <f t="shared" si="1377"/>
        <v>0.97644221677508247</v>
      </c>
      <c r="S748" s="22">
        <f t="shared" ref="S748" si="1491">S749+S750+S751+S752+S753+S754+S755</f>
        <v>5000000</v>
      </c>
      <c r="T748" s="63"/>
    </row>
    <row r="749" spans="1:21" ht="18.75" hidden="1" x14ac:dyDescent="0.25">
      <c r="A749" s="13" t="str">
        <f t="shared" si="1393"/>
        <v>b</v>
      </c>
      <c r="B749" s="13" t="str">
        <f t="shared" si="1394"/>
        <v>b</v>
      </c>
      <c r="C749" s="5" t="s">
        <v>2</v>
      </c>
      <c r="D749" s="6" t="s">
        <v>4</v>
      </c>
      <c r="E749" s="23">
        <f t="shared" ref="E749:I758" si="1492">E761+E773+E785+E797+E809+E821+E833+E869+E881+E893+E905</f>
        <v>0</v>
      </c>
      <c r="F749" s="23">
        <f t="shared" ref="F749" si="1493">F761+F773+F785+F797+F809+F821+F833+F869+F881+F893+F905</f>
        <v>0</v>
      </c>
      <c r="G749" s="23">
        <f t="shared" si="1492"/>
        <v>0</v>
      </c>
      <c r="H749" s="23">
        <f t="shared" si="1492"/>
        <v>0</v>
      </c>
      <c r="I749" s="23">
        <f t="shared" si="1492"/>
        <v>0</v>
      </c>
      <c r="J749" s="23">
        <f t="shared" si="1395"/>
        <v>0</v>
      </c>
      <c r="K749" s="23">
        <f t="shared" si="1396"/>
        <v>0</v>
      </c>
      <c r="L749" s="24" t="e">
        <f t="shared" si="1397"/>
        <v>#DIV/0!</v>
      </c>
      <c r="M749" s="23">
        <f t="shared" ref="M749:M758" si="1494">M761+M773+M785+M797+M809+M821+M833+M869+M881+M893+M905</f>
        <v>0</v>
      </c>
      <c r="N749" s="23">
        <f t="shared" ref="N749:O749" si="1495">N761+N773+N785+N797+N809+N821+N833+N869+N881+N893+N905</f>
        <v>0</v>
      </c>
      <c r="O749" s="23">
        <f t="shared" si="1495"/>
        <v>0</v>
      </c>
      <c r="P749" s="23">
        <f t="shared" ref="P749:Q749" si="1496">P761+P773+P785+P797+P809+P821+P833+P869+P881+P893+P905</f>
        <v>0</v>
      </c>
      <c r="Q749" s="23">
        <f t="shared" si="1496"/>
        <v>0</v>
      </c>
      <c r="R749" s="26" t="e">
        <f t="shared" si="1377"/>
        <v>#DIV/0!</v>
      </c>
      <c r="S749" s="23">
        <f t="shared" ref="S749" si="1497">S761+S773+S785+S797+S809+S821+S833+S869+S881+S893+S905</f>
        <v>0</v>
      </c>
      <c r="T749" s="64"/>
    </row>
    <row r="750" spans="1:21" ht="18.75" hidden="1" x14ac:dyDescent="0.25">
      <c r="A750" s="13" t="str">
        <f t="shared" si="1393"/>
        <v>b</v>
      </c>
      <c r="B750" s="13" t="str">
        <f t="shared" si="1394"/>
        <v>a</v>
      </c>
      <c r="C750" s="5" t="s">
        <v>2</v>
      </c>
      <c r="D750" s="6" t="s">
        <v>5</v>
      </c>
      <c r="E750" s="23">
        <f t="shared" si="1492"/>
        <v>96864</v>
      </c>
      <c r="F750" s="23">
        <f t="shared" ref="F750" si="1498">F762+F774+F786+F798+F810+F822+F834+F870+F882+F894+F906</f>
        <v>11569.33</v>
      </c>
      <c r="G750" s="23">
        <f t="shared" si="1492"/>
        <v>28966400</v>
      </c>
      <c r="H750" s="23">
        <f t="shared" si="1492"/>
        <v>15374836</v>
      </c>
      <c r="I750" s="23">
        <f t="shared" si="1492"/>
        <v>10027580</v>
      </c>
      <c r="J750" s="23">
        <f t="shared" si="1395"/>
        <v>25402416</v>
      </c>
      <c r="K750" s="49">
        <f t="shared" si="1396"/>
        <v>3563984</v>
      </c>
      <c r="L750" s="50">
        <f t="shared" si="1397"/>
        <v>0.87696144498453377</v>
      </c>
      <c r="M750" s="23">
        <f t="shared" si="1494"/>
        <v>38668000</v>
      </c>
      <c r="N750" s="23">
        <f t="shared" ref="N750:O750" si="1499">N762+N774+N786+N798+N810+N822+N834+N870+N882+N894+N906</f>
        <v>39339750</v>
      </c>
      <c r="O750" s="23">
        <f t="shared" si="1499"/>
        <v>12418971</v>
      </c>
      <c r="P750" s="23">
        <f t="shared" ref="P750:Q750" si="1500">P762+P774+P786+P798+P810+P822+P834+P870+P882+P894+P906</f>
        <v>37821387</v>
      </c>
      <c r="Q750" s="49">
        <f t="shared" si="1500"/>
        <v>1518363</v>
      </c>
      <c r="R750" s="53">
        <f t="shared" si="1377"/>
        <v>0.96140384725373196</v>
      </c>
      <c r="S750" s="23">
        <f t="shared" ref="S750" si="1501">S762+S774+S786+S798+S810+S822+S834+S870+S882+S894+S906</f>
        <v>0</v>
      </c>
      <c r="T750" s="64"/>
    </row>
    <row r="751" spans="1:21" ht="18.75" hidden="1" x14ac:dyDescent="0.25">
      <c r="A751" s="13" t="str">
        <f t="shared" si="1393"/>
        <v>b</v>
      </c>
      <c r="B751" s="13" t="str">
        <f t="shared" si="1394"/>
        <v>b</v>
      </c>
      <c r="C751" s="5" t="s">
        <v>2</v>
      </c>
      <c r="D751" s="6" t="s">
        <v>6</v>
      </c>
      <c r="E751" s="23">
        <f t="shared" si="1492"/>
        <v>0</v>
      </c>
      <c r="F751" s="23">
        <f t="shared" ref="F751" si="1502">F763+F775+F787+F799+F811+F823+F835+F871+F883+F895+F907</f>
        <v>0</v>
      </c>
      <c r="G751" s="23">
        <f t="shared" si="1492"/>
        <v>0</v>
      </c>
      <c r="H751" s="23">
        <f t="shared" si="1492"/>
        <v>0</v>
      </c>
      <c r="I751" s="23">
        <f t="shared" si="1492"/>
        <v>0</v>
      </c>
      <c r="J751" s="23">
        <f t="shared" si="1395"/>
        <v>0</v>
      </c>
      <c r="K751" s="23">
        <f t="shared" si="1396"/>
        <v>0</v>
      </c>
      <c r="L751" s="24" t="e">
        <f t="shared" si="1397"/>
        <v>#DIV/0!</v>
      </c>
      <c r="M751" s="23">
        <f t="shared" si="1494"/>
        <v>0</v>
      </c>
      <c r="N751" s="23">
        <f t="shared" ref="N751:O751" si="1503">N763+N775+N787+N799+N811+N823+N835+N871+N883+N895+N907</f>
        <v>0</v>
      </c>
      <c r="O751" s="23">
        <f t="shared" si="1503"/>
        <v>0</v>
      </c>
      <c r="P751" s="23">
        <f t="shared" ref="P751:Q751" si="1504">P763+P775+P787+P799+P811+P823+P835+P871+P883+P895+P907</f>
        <v>0</v>
      </c>
      <c r="Q751" s="23">
        <f t="shared" si="1504"/>
        <v>0</v>
      </c>
      <c r="R751" s="26" t="e">
        <f t="shared" si="1377"/>
        <v>#DIV/0!</v>
      </c>
      <c r="S751" s="23">
        <f t="shared" ref="S751" si="1505">S763+S775+S787+S799+S811+S823+S835+S871+S883+S895+S907</f>
        <v>0</v>
      </c>
      <c r="T751" s="64"/>
    </row>
    <row r="752" spans="1:21" ht="18.75" hidden="1" x14ac:dyDescent="0.25">
      <c r="A752" s="13" t="str">
        <f t="shared" si="1393"/>
        <v>b</v>
      </c>
      <c r="B752" s="13" t="str">
        <f t="shared" si="1394"/>
        <v>b</v>
      </c>
      <c r="C752" s="5" t="s">
        <v>2</v>
      </c>
      <c r="D752" s="7" t="s">
        <v>7</v>
      </c>
      <c r="E752" s="23">
        <f t="shared" si="1492"/>
        <v>0</v>
      </c>
      <c r="F752" s="23">
        <f t="shared" ref="F752" si="1506">F764+F776+F788+F800+F812+F824+F836+F872+F884+F896+F908</f>
        <v>0</v>
      </c>
      <c r="G752" s="23">
        <f t="shared" si="1492"/>
        <v>0</v>
      </c>
      <c r="H752" s="23">
        <f t="shared" si="1492"/>
        <v>0</v>
      </c>
      <c r="I752" s="23">
        <f t="shared" si="1492"/>
        <v>0</v>
      </c>
      <c r="J752" s="23">
        <f t="shared" si="1395"/>
        <v>0</v>
      </c>
      <c r="K752" s="23">
        <f t="shared" si="1396"/>
        <v>0</v>
      </c>
      <c r="L752" s="24" t="e">
        <f t="shared" si="1397"/>
        <v>#DIV/0!</v>
      </c>
      <c r="M752" s="23">
        <f t="shared" si="1494"/>
        <v>0</v>
      </c>
      <c r="N752" s="23">
        <f t="shared" ref="N752:O752" si="1507">N764+N776+N788+N800+N812+N824+N836+N872+N884+N896+N908</f>
        <v>0</v>
      </c>
      <c r="O752" s="23">
        <f t="shared" si="1507"/>
        <v>0</v>
      </c>
      <c r="P752" s="23">
        <f t="shared" ref="P752:Q752" si="1508">P764+P776+P788+P800+P812+P824+P836+P872+P884+P896+P908</f>
        <v>0</v>
      </c>
      <c r="Q752" s="23">
        <f t="shared" si="1508"/>
        <v>0</v>
      </c>
      <c r="R752" s="26" t="e">
        <f t="shared" si="1377"/>
        <v>#DIV/0!</v>
      </c>
      <c r="S752" s="23">
        <f t="shared" ref="S752" si="1509">S764+S776+S788+S800+S812+S824+S836+S872+S884+S896+S908</f>
        <v>0</v>
      </c>
      <c r="T752" s="64"/>
    </row>
    <row r="753" spans="1:21" ht="18.75" hidden="1" x14ac:dyDescent="0.25">
      <c r="A753" s="13" t="str">
        <f t="shared" si="1393"/>
        <v>b</v>
      </c>
      <c r="B753" s="13" t="str">
        <f t="shared" si="1394"/>
        <v>b</v>
      </c>
      <c r="C753" s="5" t="s">
        <v>2</v>
      </c>
      <c r="D753" s="7" t="s">
        <v>8</v>
      </c>
      <c r="E753" s="23">
        <f t="shared" si="1492"/>
        <v>0</v>
      </c>
      <c r="F753" s="23">
        <f t="shared" ref="F753" si="1510">F765+F777+F789+F801+F813+F825+F837+F873+F885+F897+F909</f>
        <v>0</v>
      </c>
      <c r="G753" s="23">
        <f t="shared" si="1492"/>
        <v>0</v>
      </c>
      <c r="H753" s="23">
        <f t="shared" si="1492"/>
        <v>0</v>
      </c>
      <c r="I753" s="23">
        <f t="shared" si="1492"/>
        <v>0</v>
      </c>
      <c r="J753" s="23">
        <f t="shared" si="1395"/>
        <v>0</v>
      </c>
      <c r="K753" s="23">
        <f t="shared" si="1396"/>
        <v>0</v>
      </c>
      <c r="L753" s="24" t="e">
        <f t="shared" si="1397"/>
        <v>#DIV/0!</v>
      </c>
      <c r="M753" s="23">
        <f t="shared" si="1494"/>
        <v>0</v>
      </c>
      <c r="N753" s="23">
        <f t="shared" ref="N753:O753" si="1511">N765+N777+N789+N801+N813+N825+N837+N873+N885+N897+N909</f>
        <v>0</v>
      </c>
      <c r="O753" s="23">
        <f t="shared" si="1511"/>
        <v>0</v>
      </c>
      <c r="P753" s="23">
        <f t="shared" ref="P753:Q753" si="1512">P765+P777+P789+P801+P813+P825+P837+P873+P885+P897+P909</f>
        <v>0</v>
      </c>
      <c r="Q753" s="23">
        <f t="shared" si="1512"/>
        <v>0</v>
      </c>
      <c r="R753" s="26" t="e">
        <f t="shared" si="1377"/>
        <v>#DIV/0!</v>
      </c>
      <c r="S753" s="23">
        <f t="shared" ref="S753" si="1513">S765+S777+S789+S801+S813+S825+S837+S873+S885+S897+S909</f>
        <v>0</v>
      </c>
      <c r="T753" s="64"/>
    </row>
    <row r="754" spans="1:21" ht="18.75" x14ac:dyDescent="0.25">
      <c r="A754" s="13" t="str">
        <f t="shared" si="1393"/>
        <v>a</v>
      </c>
      <c r="B754" s="13" t="str">
        <f t="shared" si="1394"/>
        <v>a</v>
      </c>
      <c r="C754" s="5" t="s">
        <v>2</v>
      </c>
      <c r="D754" s="7" t="s">
        <v>9</v>
      </c>
      <c r="E754" s="23">
        <f t="shared" si="1492"/>
        <v>953736</v>
      </c>
      <c r="F754" s="23">
        <f t="shared" ref="F754" si="1514">F766+F778+F790+F802+F814+F826+F838+F874+F886+F898+F910</f>
        <v>80223.31</v>
      </c>
      <c r="G754" s="23">
        <f t="shared" si="1492"/>
        <v>115097690</v>
      </c>
      <c r="H754" s="23">
        <f t="shared" si="1492"/>
        <v>71514263</v>
      </c>
      <c r="I754" s="23">
        <f t="shared" si="1492"/>
        <v>39073727</v>
      </c>
      <c r="J754" s="23">
        <f t="shared" si="1395"/>
        <v>110587990</v>
      </c>
      <c r="K754" s="49">
        <f t="shared" si="1396"/>
        <v>4509700</v>
      </c>
      <c r="L754" s="50">
        <f t="shared" si="1397"/>
        <v>0.96081850122274393</v>
      </c>
      <c r="M754" s="23">
        <f t="shared" si="1494"/>
        <v>160847000</v>
      </c>
      <c r="N754" s="23">
        <f t="shared" ref="N754:O754" si="1515">N766+N778+N790+N802+N814+N826+N838+N874+N886+N898+N910</f>
        <v>160051740</v>
      </c>
      <c r="O754" s="23">
        <f t="shared" si="1515"/>
        <v>46263277</v>
      </c>
      <c r="P754" s="23">
        <f t="shared" ref="P754:Q754" si="1516">P766+P778+P790+P802+P814+P826+P838+P874+P886+P898+P910</f>
        <v>156851267</v>
      </c>
      <c r="Q754" s="49">
        <f t="shared" si="1516"/>
        <v>3200473</v>
      </c>
      <c r="R754" s="53">
        <f t="shared" si="1377"/>
        <v>0.9800035101149166</v>
      </c>
      <c r="S754" s="23">
        <f t="shared" ref="S754" si="1517">S766+S778+S790+S802+S814+S826+S838+S874+S886+S898+S910</f>
        <v>5000000</v>
      </c>
      <c r="T754" s="64"/>
    </row>
    <row r="755" spans="1:21" ht="18.75" hidden="1" x14ac:dyDescent="0.25">
      <c r="A755" s="13" t="str">
        <f t="shared" si="1393"/>
        <v>b</v>
      </c>
      <c r="B755" s="13" t="str">
        <f t="shared" si="1394"/>
        <v>a</v>
      </c>
      <c r="C755" s="5" t="s">
        <v>2</v>
      </c>
      <c r="D755" s="7" t="s">
        <v>10</v>
      </c>
      <c r="E755" s="23">
        <f t="shared" si="1492"/>
        <v>0</v>
      </c>
      <c r="F755" s="23">
        <f t="shared" ref="F755" si="1518">F767+F779+F791+F803+F815+F827+F839+F875+F887+F899+F911</f>
        <v>0</v>
      </c>
      <c r="G755" s="23">
        <f t="shared" si="1492"/>
        <v>740510</v>
      </c>
      <c r="H755" s="23">
        <f t="shared" si="1492"/>
        <v>243337</v>
      </c>
      <c r="I755" s="23">
        <f t="shared" si="1492"/>
        <v>280955</v>
      </c>
      <c r="J755" s="23">
        <f t="shared" si="1395"/>
        <v>524292</v>
      </c>
      <c r="K755" s="49">
        <f t="shared" si="1396"/>
        <v>216218</v>
      </c>
      <c r="L755" s="50">
        <f t="shared" si="1397"/>
        <v>0.70801474659356389</v>
      </c>
      <c r="M755" s="23">
        <f t="shared" si="1494"/>
        <v>717000</v>
      </c>
      <c r="N755" s="23">
        <f t="shared" ref="N755:O755" si="1519">N767+N779+N791+N803+N815+N827+N839+N875+N887+N899+N911</f>
        <v>917510</v>
      </c>
      <c r="O755" s="23">
        <f t="shared" si="1519"/>
        <v>393218</v>
      </c>
      <c r="P755" s="23">
        <f t="shared" ref="P755:Q755" si="1520">P767+P779+P791+P803+P815+P827+P839+P875+P887+P899+P911</f>
        <v>917510</v>
      </c>
      <c r="Q755" s="49">
        <f t="shared" si="1520"/>
        <v>0</v>
      </c>
      <c r="R755" s="53">
        <f t="shared" si="1377"/>
        <v>1</v>
      </c>
      <c r="S755" s="23">
        <f t="shared" ref="S755" si="1521">S767+S779+S791+S803+S815+S827+S839+S875+S887+S899+S911</f>
        <v>0</v>
      </c>
      <c r="T755" s="64"/>
    </row>
    <row r="756" spans="1:21" ht="18.75" hidden="1" x14ac:dyDescent="0.25">
      <c r="A756" s="13" t="str">
        <f t="shared" si="1393"/>
        <v>b</v>
      </c>
      <c r="B756" s="13" t="str">
        <f t="shared" si="1394"/>
        <v>a</v>
      </c>
      <c r="C756" s="3" t="s">
        <v>2</v>
      </c>
      <c r="D756" s="4" t="s">
        <v>11</v>
      </c>
      <c r="E756" s="22">
        <f t="shared" si="1492"/>
        <v>0</v>
      </c>
      <c r="F756" s="22">
        <f t="shared" ref="F756" si="1522">F768+F780+F792+F804+F816+F828+F840+F876+F888+F900+F912</f>
        <v>0</v>
      </c>
      <c r="G756" s="22">
        <f t="shared" si="1492"/>
        <v>133000</v>
      </c>
      <c r="H756" s="22">
        <f t="shared" si="1492"/>
        <v>32010</v>
      </c>
      <c r="I756" s="22">
        <f t="shared" si="1492"/>
        <v>45000</v>
      </c>
      <c r="J756" s="23">
        <f t="shared" si="1395"/>
        <v>77010</v>
      </c>
      <c r="K756" s="49">
        <f t="shared" si="1396"/>
        <v>55990</v>
      </c>
      <c r="L756" s="50">
        <f t="shared" si="1397"/>
        <v>0.57902255639097744</v>
      </c>
      <c r="M756" s="22">
        <f t="shared" si="1494"/>
        <v>133000</v>
      </c>
      <c r="N756" s="22">
        <f t="shared" ref="N756:O756" si="1523">N768+N780+N792+N804+N816+N828+N840+N876+N888+N900+N912</f>
        <v>133000</v>
      </c>
      <c r="O756" s="22">
        <f t="shared" si="1523"/>
        <v>55000</v>
      </c>
      <c r="P756" s="22">
        <f t="shared" ref="P756:Q756" si="1524">P768+P780+P792+P804+P816+P828+P840+P876+P888+P900+P912</f>
        <v>132010</v>
      </c>
      <c r="Q756" s="51">
        <f t="shared" si="1524"/>
        <v>990</v>
      </c>
      <c r="R756" s="52">
        <f t="shared" si="1377"/>
        <v>0.99255639097744364</v>
      </c>
      <c r="S756" s="22">
        <f t="shared" ref="S756" si="1525">S768+S780+S792+S804+S816+S828+S840+S876+S888+S900+S912</f>
        <v>0</v>
      </c>
      <c r="T756" s="63"/>
    </row>
    <row r="757" spans="1:21" ht="18.75" hidden="1" x14ac:dyDescent="0.25">
      <c r="A757" s="13" t="str">
        <f t="shared" si="1393"/>
        <v>b</v>
      </c>
      <c r="B757" s="13" t="str">
        <f t="shared" si="1394"/>
        <v>b</v>
      </c>
      <c r="C757" s="3" t="s">
        <v>2</v>
      </c>
      <c r="D757" s="4" t="s">
        <v>12</v>
      </c>
      <c r="E757" s="22">
        <f t="shared" si="1492"/>
        <v>0</v>
      </c>
      <c r="F757" s="22">
        <f t="shared" ref="F757" si="1526">F769+F781+F793+F805+F817+F829+F841+F877+F889+F901+F913</f>
        <v>0</v>
      </c>
      <c r="G757" s="22">
        <f t="shared" si="1492"/>
        <v>0</v>
      </c>
      <c r="H757" s="22">
        <f t="shared" si="1492"/>
        <v>0</v>
      </c>
      <c r="I757" s="22">
        <f t="shared" si="1492"/>
        <v>0</v>
      </c>
      <c r="J757" s="23">
        <f t="shared" si="1395"/>
        <v>0</v>
      </c>
      <c r="K757" s="23">
        <f t="shared" si="1396"/>
        <v>0</v>
      </c>
      <c r="L757" s="24" t="e">
        <f t="shared" si="1397"/>
        <v>#DIV/0!</v>
      </c>
      <c r="M757" s="22">
        <f t="shared" si="1494"/>
        <v>0</v>
      </c>
      <c r="N757" s="22">
        <f t="shared" ref="N757:O757" si="1527">N769+N781+N793+N805+N817+N829+N841+N877+N889+N901+N913</f>
        <v>0</v>
      </c>
      <c r="O757" s="22">
        <f t="shared" si="1527"/>
        <v>0</v>
      </c>
      <c r="P757" s="22">
        <f t="shared" ref="P757:Q757" si="1528">P769+P781+P793+P805+P817+P829+P841+P877+P889+P901+P913</f>
        <v>0</v>
      </c>
      <c r="Q757" s="22">
        <f t="shared" si="1528"/>
        <v>0</v>
      </c>
      <c r="R757" s="25" t="e">
        <f t="shared" si="1377"/>
        <v>#DIV/0!</v>
      </c>
      <c r="S757" s="22">
        <f t="shared" ref="S757" si="1529">S769+S781+S793+S805+S817+S829+S841+S877+S889+S901+S913</f>
        <v>0</v>
      </c>
      <c r="T757" s="63"/>
    </row>
    <row r="758" spans="1:21" ht="18.75" hidden="1" x14ac:dyDescent="0.25">
      <c r="A758" s="13" t="str">
        <f t="shared" si="1393"/>
        <v>b</v>
      </c>
      <c r="B758" s="13" t="str">
        <f t="shared" si="1394"/>
        <v>b</v>
      </c>
      <c r="C758" s="3" t="s">
        <v>2</v>
      </c>
      <c r="D758" s="4" t="s">
        <v>13</v>
      </c>
      <c r="E758" s="22">
        <f t="shared" si="1492"/>
        <v>0</v>
      </c>
      <c r="F758" s="22">
        <f t="shared" ref="F758" si="1530">F770+F782+F794+F806+F818+F830+F842+F878+F890+F902+F914</f>
        <v>0</v>
      </c>
      <c r="G758" s="22">
        <f t="shared" si="1492"/>
        <v>0</v>
      </c>
      <c r="H758" s="22">
        <f t="shared" si="1492"/>
        <v>0</v>
      </c>
      <c r="I758" s="22">
        <f t="shared" si="1492"/>
        <v>0</v>
      </c>
      <c r="J758" s="23">
        <f t="shared" si="1395"/>
        <v>0</v>
      </c>
      <c r="K758" s="23">
        <f t="shared" si="1396"/>
        <v>0</v>
      </c>
      <c r="L758" s="24" t="e">
        <f t="shared" si="1397"/>
        <v>#DIV/0!</v>
      </c>
      <c r="M758" s="22">
        <f t="shared" si="1494"/>
        <v>0</v>
      </c>
      <c r="N758" s="22">
        <f t="shared" ref="N758:O758" si="1531">N770+N782+N794+N806+N818+N830+N842+N878+N890+N902+N914</f>
        <v>0</v>
      </c>
      <c r="O758" s="22">
        <f t="shared" si="1531"/>
        <v>0</v>
      </c>
      <c r="P758" s="22">
        <f t="shared" ref="P758:Q758" si="1532">P770+P782+P794+P806+P818+P830+P842+P878+P890+P902+P914</f>
        <v>0</v>
      </c>
      <c r="Q758" s="22">
        <f t="shared" si="1532"/>
        <v>0</v>
      </c>
      <c r="R758" s="25" t="e">
        <f t="shared" si="1377"/>
        <v>#DIV/0!</v>
      </c>
      <c r="S758" s="22">
        <f t="shared" ref="S758" si="1533">S770+S782+S794+S806+S818+S830+S842+S878+S890+S902+S914</f>
        <v>0</v>
      </c>
      <c r="T758" s="63"/>
    </row>
    <row r="759" spans="1:21" ht="31.5" hidden="1" x14ac:dyDescent="0.25">
      <c r="A759" s="13" t="str">
        <f t="shared" si="1393"/>
        <v>b</v>
      </c>
      <c r="B759" s="13" t="str">
        <f t="shared" si="1394"/>
        <v>a</v>
      </c>
      <c r="C759" s="16" t="s">
        <v>166</v>
      </c>
      <c r="D759" s="17" t="s">
        <v>66</v>
      </c>
      <c r="E759" s="23">
        <f t="shared" ref="E759:G759" si="1534">E760+E768+E769+E770</f>
        <v>33060</v>
      </c>
      <c r="F759" s="23"/>
      <c r="G759" s="23">
        <f t="shared" si="1534"/>
        <v>17657800</v>
      </c>
      <c r="H759" s="23">
        <f t="shared" ref="H759:I759" si="1535">H760+H768+H769+H770</f>
        <v>11384125</v>
      </c>
      <c r="I759" s="23">
        <f t="shared" si="1535"/>
        <v>6273675</v>
      </c>
      <c r="J759" s="23">
        <f t="shared" si="1395"/>
        <v>17657800</v>
      </c>
      <c r="K759" s="49">
        <f t="shared" si="1396"/>
        <v>0</v>
      </c>
      <c r="L759" s="50">
        <f t="shared" si="1397"/>
        <v>1</v>
      </c>
      <c r="M759" s="27">
        <f t="shared" ref="M759:N759" si="1536">M760+M768+M769+M770</f>
        <v>24000000</v>
      </c>
      <c r="N759" s="27">
        <f t="shared" si="1536"/>
        <v>24077000</v>
      </c>
      <c r="O759" s="23">
        <f t="shared" ref="O759" si="1537">O760+O768+O769+O770</f>
        <v>6288155</v>
      </c>
      <c r="P759" s="23">
        <f t="shared" ref="P759" si="1538">P760+P768+P769+P770</f>
        <v>23945955</v>
      </c>
      <c r="Q759" s="49">
        <f t="shared" ref="Q759" si="1539">Q760+Q768+Q769+Q770</f>
        <v>131045</v>
      </c>
      <c r="R759" s="53">
        <f t="shared" si="1377"/>
        <v>0.99455725381069071</v>
      </c>
      <c r="S759" s="27">
        <f t="shared" ref="S759" si="1540">S760+S768+S769+S770</f>
        <v>0</v>
      </c>
      <c r="T759" s="70"/>
      <c r="U759" s="12" t="s">
        <v>91</v>
      </c>
    </row>
    <row r="760" spans="1:21" ht="18.75" hidden="1" x14ac:dyDescent="0.25">
      <c r="A760" s="13" t="str">
        <f t="shared" si="1393"/>
        <v>b</v>
      </c>
      <c r="B760" s="13" t="str">
        <f t="shared" si="1394"/>
        <v>a</v>
      </c>
      <c r="C760" s="3" t="s">
        <v>2</v>
      </c>
      <c r="D760" s="4" t="s">
        <v>3</v>
      </c>
      <c r="E760" s="22">
        <f t="shared" ref="E760:I760" si="1541">E761+E762+E763+E764+E765+E766+E767</f>
        <v>33060</v>
      </c>
      <c r="F760" s="22"/>
      <c r="G760" s="22">
        <f t="shared" si="1541"/>
        <v>17657800</v>
      </c>
      <c r="H760" s="22">
        <f t="shared" si="1541"/>
        <v>11384125</v>
      </c>
      <c r="I760" s="22">
        <f t="shared" si="1541"/>
        <v>6273675</v>
      </c>
      <c r="J760" s="23">
        <f t="shared" si="1395"/>
        <v>17657800</v>
      </c>
      <c r="K760" s="49">
        <f t="shared" si="1396"/>
        <v>0</v>
      </c>
      <c r="L760" s="50">
        <f t="shared" si="1397"/>
        <v>1</v>
      </c>
      <c r="M760" s="22">
        <f t="shared" ref="M760:N760" si="1542">M761+M762+M763+M764+M765+M766+M767</f>
        <v>24000000</v>
      </c>
      <c r="N760" s="22">
        <f t="shared" si="1542"/>
        <v>24077000</v>
      </c>
      <c r="O760" s="22">
        <f t="shared" ref="O760:Q760" si="1543">O761+O762+O763+O764+O765+O766+O767</f>
        <v>6288155</v>
      </c>
      <c r="P760" s="22">
        <f t="shared" si="1543"/>
        <v>23945955</v>
      </c>
      <c r="Q760" s="51">
        <f t="shared" si="1543"/>
        <v>131045</v>
      </c>
      <c r="R760" s="52">
        <f t="shared" ref="R760:R823" si="1544">P760/N760</f>
        <v>0.99455725381069071</v>
      </c>
      <c r="S760" s="22">
        <f t="shared" ref="S760" si="1545">S761+S762+S763+S764+S765+S766+S767</f>
        <v>0</v>
      </c>
      <c r="T760" s="63"/>
      <c r="U760" s="12" t="s">
        <v>91</v>
      </c>
    </row>
    <row r="761" spans="1:21" ht="18.75" hidden="1" x14ac:dyDescent="0.25">
      <c r="A761" s="13" t="str">
        <f t="shared" si="1393"/>
        <v>b</v>
      </c>
      <c r="B761" s="13" t="str">
        <f t="shared" si="1394"/>
        <v>b</v>
      </c>
      <c r="C761" s="5" t="s">
        <v>2</v>
      </c>
      <c r="D761" s="6" t="s">
        <v>4</v>
      </c>
      <c r="E761" s="23"/>
      <c r="F761" s="23"/>
      <c r="G761" s="23">
        <v>0</v>
      </c>
      <c r="H761" s="23"/>
      <c r="I761" s="23"/>
      <c r="J761" s="23">
        <f t="shared" si="1395"/>
        <v>0</v>
      </c>
      <c r="K761" s="23">
        <f t="shared" si="1396"/>
        <v>0</v>
      </c>
      <c r="L761" s="24" t="e">
        <f t="shared" si="1397"/>
        <v>#DIV/0!</v>
      </c>
      <c r="M761" s="28">
        <v>0</v>
      </c>
      <c r="N761" s="28">
        <v>0</v>
      </c>
      <c r="O761" s="23"/>
      <c r="P761" s="23">
        <f t="shared" ref="P761:P770" si="1546">J761+O761</f>
        <v>0</v>
      </c>
      <c r="Q761" s="23">
        <f t="shared" ref="Q761:Q770" si="1547">N761-P761</f>
        <v>0</v>
      </c>
      <c r="R761" s="26" t="e">
        <f t="shared" si="1544"/>
        <v>#DIV/0!</v>
      </c>
      <c r="S761" s="28">
        <v>0</v>
      </c>
      <c r="T761" s="68"/>
      <c r="U761" s="12" t="s">
        <v>91</v>
      </c>
    </row>
    <row r="762" spans="1:21" ht="18.75" hidden="1" x14ac:dyDescent="0.25">
      <c r="A762" s="13" t="str">
        <f t="shared" si="1393"/>
        <v>b</v>
      </c>
      <c r="B762" s="13" t="str">
        <f t="shared" si="1394"/>
        <v>b</v>
      </c>
      <c r="C762" s="5" t="s">
        <v>2</v>
      </c>
      <c r="D762" s="6" t="s">
        <v>5</v>
      </c>
      <c r="E762" s="23"/>
      <c r="F762" s="23"/>
      <c r="G762" s="23">
        <v>0</v>
      </c>
      <c r="H762" s="23"/>
      <c r="I762" s="23"/>
      <c r="J762" s="23">
        <f t="shared" si="1395"/>
        <v>0</v>
      </c>
      <c r="K762" s="23">
        <f t="shared" si="1396"/>
        <v>0</v>
      </c>
      <c r="L762" s="24" t="e">
        <f t="shared" si="1397"/>
        <v>#DIV/0!</v>
      </c>
      <c r="M762" s="28">
        <v>0</v>
      </c>
      <c r="N762" s="28">
        <v>0</v>
      </c>
      <c r="O762" s="23"/>
      <c r="P762" s="23">
        <f t="shared" si="1546"/>
        <v>0</v>
      </c>
      <c r="Q762" s="23">
        <f t="shared" si="1547"/>
        <v>0</v>
      </c>
      <c r="R762" s="26" t="e">
        <f t="shared" si="1544"/>
        <v>#DIV/0!</v>
      </c>
      <c r="S762" s="28">
        <v>0</v>
      </c>
      <c r="T762" s="68"/>
      <c r="U762" s="12" t="s">
        <v>91</v>
      </c>
    </row>
    <row r="763" spans="1:21" ht="18.75" hidden="1" x14ac:dyDescent="0.25">
      <c r="A763" s="13" t="str">
        <f t="shared" si="1393"/>
        <v>b</v>
      </c>
      <c r="B763" s="13" t="str">
        <f t="shared" si="1394"/>
        <v>b</v>
      </c>
      <c r="C763" s="5" t="s">
        <v>2</v>
      </c>
      <c r="D763" s="6" t="s">
        <v>6</v>
      </c>
      <c r="E763" s="23"/>
      <c r="F763" s="23"/>
      <c r="G763" s="23">
        <v>0</v>
      </c>
      <c r="H763" s="23"/>
      <c r="I763" s="23"/>
      <c r="J763" s="23">
        <f t="shared" si="1395"/>
        <v>0</v>
      </c>
      <c r="K763" s="23">
        <f t="shared" si="1396"/>
        <v>0</v>
      </c>
      <c r="L763" s="24" t="e">
        <f t="shared" si="1397"/>
        <v>#DIV/0!</v>
      </c>
      <c r="M763" s="28">
        <v>0</v>
      </c>
      <c r="N763" s="28">
        <v>0</v>
      </c>
      <c r="O763" s="23"/>
      <c r="P763" s="23">
        <f t="shared" si="1546"/>
        <v>0</v>
      </c>
      <c r="Q763" s="23">
        <f t="shared" si="1547"/>
        <v>0</v>
      </c>
      <c r="R763" s="26" t="e">
        <f t="shared" si="1544"/>
        <v>#DIV/0!</v>
      </c>
      <c r="S763" s="28">
        <v>0</v>
      </c>
      <c r="T763" s="68"/>
      <c r="U763" s="12" t="s">
        <v>91</v>
      </c>
    </row>
    <row r="764" spans="1:21" ht="18.75" hidden="1" x14ac:dyDescent="0.25">
      <c r="A764" s="13" t="str">
        <f t="shared" si="1393"/>
        <v>b</v>
      </c>
      <c r="B764" s="13" t="str">
        <f t="shared" si="1394"/>
        <v>b</v>
      </c>
      <c r="C764" s="5" t="s">
        <v>2</v>
      </c>
      <c r="D764" s="7" t="s">
        <v>7</v>
      </c>
      <c r="E764" s="23"/>
      <c r="F764" s="23"/>
      <c r="G764" s="23">
        <v>0</v>
      </c>
      <c r="H764" s="23"/>
      <c r="I764" s="23"/>
      <c r="J764" s="23">
        <f t="shared" si="1395"/>
        <v>0</v>
      </c>
      <c r="K764" s="23">
        <f t="shared" si="1396"/>
        <v>0</v>
      </c>
      <c r="L764" s="24" t="e">
        <f t="shared" si="1397"/>
        <v>#DIV/0!</v>
      </c>
      <c r="M764" s="28">
        <v>0</v>
      </c>
      <c r="N764" s="28">
        <v>0</v>
      </c>
      <c r="O764" s="23"/>
      <c r="P764" s="23">
        <f t="shared" si="1546"/>
        <v>0</v>
      </c>
      <c r="Q764" s="23">
        <f t="shared" si="1547"/>
        <v>0</v>
      </c>
      <c r="R764" s="26" t="e">
        <f t="shared" si="1544"/>
        <v>#DIV/0!</v>
      </c>
      <c r="S764" s="28">
        <v>0</v>
      </c>
      <c r="T764" s="68"/>
      <c r="U764" s="12" t="s">
        <v>91</v>
      </c>
    </row>
    <row r="765" spans="1:21" ht="18.75" hidden="1" x14ac:dyDescent="0.25">
      <c r="A765" s="13" t="str">
        <f t="shared" si="1393"/>
        <v>b</v>
      </c>
      <c r="B765" s="13" t="str">
        <f t="shared" si="1394"/>
        <v>b</v>
      </c>
      <c r="C765" s="5" t="s">
        <v>2</v>
      </c>
      <c r="D765" s="7" t="s">
        <v>8</v>
      </c>
      <c r="E765" s="23"/>
      <c r="F765" s="23"/>
      <c r="G765" s="23">
        <v>0</v>
      </c>
      <c r="H765" s="23"/>
      <c r="I765" s="23"/>
      <c r="J765" s="23">
        <f t="shared" si="1395"/>
        <v>0</v>
      </c>
      <c r="K765" s="23">
        <f t="shared" si="1396"/>
        <v>0</v>
      </c>
      <c r="L765" s="24" t="e">
        <f t="shared" si="1397"/>
        <v>#DIV/0!</v>
      </c>
      <c r="M765" s="28">
        <v>0</v>
      </c>
      <c r="N765" s="28">
        <v>0</v>
      </c>
      <c r="O765" s="23"/>
      <c r="P765" s="23">
        <f t="shared" si="1546"/>
        <v>0</v>
      </c>
      <c r="Q765" s="23">
        <f t="shared" si="1547"/>
        <v>0</v>
      </c>
      <c r="R765" s="26" t="e">
        <f t="shared" si="1544"/>
        <v>#DIV/0!</v>
      </c>
      <c r="S765" s="28">
        <v>0</v>
      </c>
      <c r="T765" s="68"/>
      <c r="U765" s="12" t="s">
        <v>91</v>
      </c>
    </row>
    <row r="766" spans="1:21" ht="18.75" hidden="1" x14ac:dyDescent="0.25">
      <c r="A766" s="13" t="str">
        <f t="shared" si="1393"/>
        <v>b</v>
      </c>
      <c r="B766" s="13" t="str">
        <f t="shared" si="1394"/>
        <v>a</v>
      </c>
      <c r="C766" s="5" t="s">
        <v>2</v>
      </c>
      <c r="D766" s="7" t="s">
        <v>9</v>
      </c>
      <c r="E766" s="23">
        <v>33060</v>
      </c>
      <c r="F766" s="23"/>
      <c r="G766" s="23">
        <v>17657800</v>
      </c>
      <c r="H766" s="23">
        <v>11384125</v>
      </c>
      <c r="I766" s="23">
        <v>6273675</v>
      </c>
      <c r="J766" s="23">
        <f t="shared" si="1395"/>
        <v>17657800</v>
      </c>
      <c r="K766" s="49">
        <f t="shared" si="1396"/>
        <v>0</v>
      </c>
      <c r="L766" s="50">
        <f t="shared" si="1397"/>
        <v>1</v>
      </c>
      <c r="M766" s="28">
        <v>24000000</v>
      </c>
      <c r="N766" s="28">
        <v>24077000</v>
      </c>
      <c r="O766" s="60">
        <f>23945955-J766</f>
        <v>6288155</v>
      </c>
      <c r="P766" s="23">
        <f t="shared" si="1546"/>
        <v>23945955</v>
      </c>
      <c r="Q766" s="49">
        <f t="shared" si="1547"/>
        <v>131045</v>
      </c>
      <c r="R766" s="53">
        <f t="shared" si="1544"/>
        <v>0.99455725381069071</v>
      </c>
      <c r="S766" s="28">
        <v>0</v>
      </c>
      <c r="T766" s="68"/>
      <c r="U766" s="12" t="s">
        <v>91</v>
      </c>
    </row>
    <row r="767" spans="1:21" ht="18.75" hidden="1" x14ac:dyDescent="0.25">
      <c r="A767" s="13" t="str">
        <f t="shared" si="1393"/>
        <v>b</v>
      </c>
      <c r="B767" s="13" t="str">
        <f t="shared" si="1394"/>
        <v>b</v>
      </c>
      <c r="C767" s="5" t="s">
        <v>2</v>
      </c>
      <c r="D767" s="7" t="s">
        <v>10</v>
      </c>
      <c r="E767" s="23"/>
      <c r="F767" s="23"/>
      <c r="G767" s="23">
        <v>0</v>
      </c>
      <c r="H767" s="23"/>
      <c r="I767" s="23"/>
      <c r="J767" s="23">
        <f t="shared" si="1395"/>
        <v>0</v>
      </c>
      <c r="K767" s="23">
        <f t="shared" si="1396"/>
        <v>0</v>
      </c>
      <c r="L767" s="24" t="e">
        <f t="shared" si="1397"/>
        <v>#DIV/0!</v>
      </c>
      <c r="M767" s="28"/>
      <c r="N767" s="28"/>
      <c r="O767" s="23"/>
      <c r="P767" s="23">
        <f t="shared" si="1546"/>
        <v>0</v>
      </c>
      <c r="Q767" s="23">
        <f t="shared" si="1547"/>
        <v>0</v>
      </c>
      <c r="R767" s="26" t="e">
        <f t="shared" si="1544"/>
        <v>#DIV/0!</v>
      </c>
      <c r="S767" s="28"/>
      <c r="T767" s="68"/>
      <c r="U767" s="12" t="s">
        <v>91</v>
      </c>
    </row>
    <row r="768" spans="1:21" ht="18.75" hidden="1" x14ac:dyDescent="0.25">
      <c r="A768" s="13" t="str">
        <f t="shared" si="1393"/>
        <v>b</v>
      </c>
      <c r="B768" s="13" t="str">
        <f t="shared" si="1394"/>
        <v>b</v>
      </c>
      <c r="C768" s="5" t="s">
        <v>2</v>
      </c>
      <c r="D768" s="4" t="s">
        <v>11</v>
      </c>
      <c r="E768" s="22"/>
      <c r="F768" s="22"/>
      <c r="G768" s="22">
        <v>0</v>
      </c>
      <c r="H768" s="22"/>
      <c r="I768" s="22"/>
      <c r="J768" s="23">
        <f t="shared" si="1395"/>
        <v>0</v>
      </c>
      <c r="K768" s="23">
        <f t="shared" si="1396"/>
        <v>0</v>
      </c>
      <c r="L768" s="24" t="e">
        <f t="shared" si="1397"/>
        <v>#DIV/0!</v>
      </c>
      <c r="M768" s="22">
        <v>0</v>
      </c>
      <c r="N768" s="22">
        <v>0</v>
      </c>
      <c r="O768" s="22"/>
      <c r="P768" s="22">
        <f t="shared" si="1546"/>
        <v>0</v>
      </c>
      <c r="Q768" s="22">
        <f t="shared" si="1547"/>
        <v>0</v>
      </c>
      <c r="R768" s="25" t="e">
        <f t="shared" si="1544"/>
        <v>#DIV/0!</v>
      </c>
      <c r="S768" s="22">
        <v>0</v>
      </c>
      <c r="T768" s="63"/>
      <c r="U768" s="12" t="s">
        <v>91</v>
      </c>
    </row>
    <row r="769" spans="1:21" ht="18.75" hidden="1" x14ac:dyDescent="0.25">
      <c r="A769" s="13" t="str">
        <f t="shared" si="1393"/>
        <v>b</v>
      </c>
      <c r="B769" s="13" t="str">
        <f t="shared" si="1394"/>
        <v>b</v>
      </c>
      <c r="C769" s="5" t="s">
        <v>2</v>
      </c>
      <c r="D769" s="4" t="s">
        <v>12</v>
      </c>
      <c r="E769" s="22"/>
      <c r="F769" s="22"/>
      <c r="G769" s="22">
        <v>0</v>
      </c>
      <c r="H769" s="22"/>
      <c r="I769" s="22"/>
      <c r="J769" s="23">
        <f t="shared" si="1395"/>
        <v>0</v>
      </c>
      <c r="K769" s="23">
        <f t="shared" si="1396"/>
        <v>0</v>
      </c>
      <c r="L769" s="24" t="e">
        <f t="shared" si="1397"/>
        <v>#DIV/0!</v>
      </c>
      <c r="M769" s="22">
        <v>0</v>
      </c>
      <c r="N769" s="22">
        <v>0</v>
      </c>
      <c r="O769" s="22"/>
      <c r="P769" s="22">
        <f t="shared" si="1546"/>
        <v>0</v>
      </c>
      <c r="Q769" s="22">
        <f t="shared" si="1547"/>
        <v>0</v>
      </c>
      <c r="R769" s="25" t="e">
        <f t="shared" si="1544"/>
        <v>#DIV/0!</v>
      </c>
      <c r="S769" s="22">
        <v>0</v>
      </c>
      <c r="T769" s="63"/>
      <c r="U769" s="12" t="s">
        <v>91</v>
      </c>
    </row>
    <row r="770" spans="1:21" ht="18.75" hidden="1" x14ac:dyDescent="0.25">
      <c r="A770" s="13" t="str">
        <f t="shared" si="1393"/>
        <v>b</v>
      </c>
      <c r="B770" s="13" t="str">
        <f t="shared" si="1394"/>
        <v>b</v>
      </c>
      <c r="C770" s="5" t="s">
        <v>2</v>
      </c>
      <c r="D770" s="4" t="s">
        <v>13</v>
      </c>
      <c r="E770" s="22"/>
      <c r="F770" s="22"/>
      <c r="G770" s="22">
        <v>0</v>
      </c>
      <c r="H770" s="22"/>
      <c r="I770" s="22"/>
      <c r="J770" s="23">
        <f t="shared" si="1395"/>
        <v>0</v>
      </c>
      <c r="K770" s="23">
        <f t="shared" si="1396"/>
        <v>0</v>
      </c>
      <c r="L770" s="24" t="e">
        <f t="shared" si="1397"/>
        <v>#DIV/0!</v>
      </c>
      <c r="M770" s="22">
        <v>0</v>
      </c>
      <c r="N770" s="22">
        <v>0</v>
      </c>
      <c r="O770" s="22"/>
      <c r="P770" s="22">
        <f t="shared" si="1546"/>
        <v>0</v>
      </c>
      <c r="Q770" s="22">
        <f t="shared" si="1547"/>
        <v>0</v>
      </c>
      <c r="R770" s="25" t="e">
        <f t="shared" si="1544"/>
        <v>#DIV/0!</v>
      </c>
      <c r="S770" s="22">
        <v>0</v>
      </c>
      <c r="T770" s="63"/>
      <c r="U770" s="12" t="s">
        <v>91</v>
      </c>
    </row>
    <row r="771" spans="1:21" ht="34.5" hidden="1" customHeight="1" x14ac:dyDescent="0.25">
      <c r="A771" s="13" t="str">
        <f t="shared" si="1393"/>
        <v>b</v>
      </c>
      <c r="B771" s="13" t="str">
        <f t="shared" si="1394"/>
        <v>a</v>
      </c>
      <c r="C771" s="16" t="s">
        <v>167</v>
      </c>
      <c r="D771" s="17" t="s">
        <v>67</v>
      </c>
      <c r="E771" s="23">
        <f t="shared" ref="E771:G771" si="1548">E772+E780+E781+E782</f>
        <v>99070</v>
      </c>
      <c r="F771" s="23"/>
      <c r="G771" s="23">
        <f t="shared" si="1548"/>
        <v>9861000</v>
      </c>
      <c r="H771" s="23">
        <f t="shared" ref="H771:I771" si="1549">H772+H780+H781+H782</f>
        <v>6596999</v>
      </c>
      <c r="I771" s="23">
        <f t="shared" si="1549"/>
        <v>3264001</v>
      </c>
      <c r="J771" s="23">
        <f t="shared" si="1395"/>
        <v>9861000</v>
      </c>
      <c r="K771" s="49">
        <f t="shared" si="1396"/>
        <v>0</v>
      </c>
      <c r="L771" s="50">
        <f t="shared" si="1397"/>
        <v>1</v>
      </c>
      <c r="M771" s="27">
        <f t="shared" ref="M771:N771" si="1550">M772+M780+M781+M782</f>
        <v>13500000</v>
      </c>
      <c r="N771" s="27">
        <f t="shared" si="1550"/>
        <v>13500000</v>
      </c>
      <c r="O771" s="23">
        <f t="shared" ref="O771" si="1551">O772+O780+O781+O782</f>
        <v>3639000</v>
      </c>
      <c r="P771" s="23">
        <f t="shared" ref="P771" si="1552">P772+P780+P781+P782</f>
        <v>13500000</v>
      </c>
      <c r="Q771" s="49">
        <f t="shared" ref="Q771" si="1553">Q772+Q780+Q781+Q782</f>
        <v>0</v>
      </c>
      <c r="R771" s="53">
        <f t="shared" si="1544"/>
        <v>1</v>
      </c>
      <c r="S771" s="27">
        <f t="shared" ref="S771" si="1554">S772+S780+S781+S782</f>
        <v>0</v>
      </c>
      <c r="T771" s="70"/>
      <c r="U771" s="12" t="s">
        <v>91</v>
      </c>
    </row>
    <row r="772" spans="1:21" ht="18.75" hidden="1" x14ac:dyDescent="0.25">
      <c r="A772" s="13" t="str">
        <f t="shared" ref="A772:A835" si="1555">IF((S772)&gt;0,"a","b")</f>
        <v>b</v>
      </c>
      <c r="B772" s="13" t="str">
        <f t="shared" ref="B772:B835" si="1556">IF((G772+H772+E772+J772+M772+N772+O772+P772)&gt;0,"a","b")</f>
        <v>a</v>
      </c>
      <c r="C772" s="3" t="s">
        <v>2</v>
      </c>
      <c r="D772" s="4" t="s">
        <v>3</v>
      </c>
      <c r="E772" s="22">
        <f t="shared" ref="E772:I772" si="1557">E773+E774+E775+E776+E777+E778+E779</f>
        <v>99070</v>
      </c>
      <c r="F772" s="22"/>
      <c r="G772" s="22">
        <f t="shared" si="1557"/>
        <v>9861000</v>
      </c>
      <c r="H772" s="22">
        <f t="shared" si="1557"/>
        <v>6596999</v>
      </c>
      <c r="I772" s="22">
        <f t="shared" si="1557"/>
        <v>3264001</v>
      </c>
      <c r="J772" s="23">
        <f t="shared" ref="J772:J835" si="1558">H772+I772</f>
        <v>9861000</v>
      </c>
      <c r="K772" s="49">
        <f t="shared" ref="K772:K835" si="1559">G772-J772</f>
        <v>0</v>
      </c>
      <c r="L772" s="50">
        <f t="shared" ref="L772:L835" si="1560">J772/G772</f>
        <v>1</v>
      </c>
      <c r="M772" s="22">
        <f t="shared" ref="M772:N772" si="1561">M773+M774+M775+M776+M777+M778+M779</f>
        <v>13500000</v>
      </c>
      <c r="N772" s="22">
        <f t="shared" si="1561"/>
        <v>13500000</v>
      </c>
      <c r="O772" s="22">
        <f t="shared" ref="O772:Q772" si="1562">O773+O774+O775+O776+O777+O778+O779</f>
        <v>3639000</v>
      </c>
      <c r="P772" s="22">
        <f t="shared" si="1562"/>
        <v>13500000</v>
      </c>
      <c r="Q772" s="51">
        <f t="shared" si="1562"/>
        <v>0</v>
      </c>
      <c r="R772" s="52">
        <f t="shared" si="1544"/>
        <v>1</v>
      </c>
      <c r="S772" s="22">
        <f t="shared" ref="S772" si="1563">S773+S774+S775+S776+S777+S778+S779</f>
        <v>0</v>
      </c>
      <c r="T772" s="63"/>
      <c r="U772" s="12" t="s">
        <v>91</v>
      </c>
    </row>
    <row r="773" spans="1:21" ht="18.75" hidden="1" x14ac:dyDescent="0.25">
      <c r="A773" s="13" t="str">
        <f t="shared" si="1555"/>
        <v>b</v>
      </c>
      <c r="B773" s="13" t="str">
        <f t="shared" si="1556"/>
        <v>b</v>
      </c>
      <c r="C773" s="5" t="s">
        <v>2</v>
      </c>
      <c r="D773" s="6" t="s">
        <v>4</v>
      </c>
      <c r="E773" s="23"/>
      <c r="F773" s="23"/>
      <c r="G773" s="23">
        <v>0</v>
      </c>
      <c r="H773" s="23"/>
      <c r="I773" s="23"/>
      <c r="J773" s="23">
        <f t="shared" si="1558"/>
        <v>0</v>
      </c>
      <c r="K773" s="23">
        <f t="shared" si="1559"/>
        <v>0</v>
      </c>
      <c r="L773" s="24" t="e">
        <f t="shared" si="1560"/>
        <v>#DIV/0!</v>
      </c>
      <c r="M773" s="28">
        <v>0</v>
      </c>
      <c r="N773" s="28">
        <v>0</v>
      </c>
      <c r="O773" s="23"/>
      <c r="P773" s="23">
        <f t="shared" ref="P773:P782" si="1564">J773+O773</f>
        <v>0</v>
      </c>
      <c r="Q773" s="23">
        <f t="shared" ref="Q773:Q782" si="1565">N773-P773</f>
        <v>0</v>
      </c>
      <c r="R773" s="26" t="e">
        <f t="shared" si="1544"/>
        <v>#DIV/0!</v>
      </c>
      <c r="S773" s="28">
        <v>0</v>
      </c>
      <c r="T773" s="68"/>
      <c r="U773" s="12" t="s">
        <v>91</v>
      </c>
    </row>
    <row r="774" spans="1:21" ht="18.75" hidden="1" x14ac:dyDescent="0.25">
      <c r="A774" s="13" t="str">
        <f t="shared" si="1555"/>
        <v>b</v>
      </c>
      <c r="B774" s="13" t="str">
        <f t="shared" si="1556"/>
        <v>a</v>
      </c>
      <c r="C774" s="5" t="s">
        <v>2</v>
      </c>
      <c r="D774" s="6" t="s">
        <v>5</v>
      </c>
      <c r="E774" s="23"/>
      <c r="F774" s="23"/>
      <c r="G774" s="23">
        <v>153000</v>
      </c>
      <c r="H774" s="23">
        <v>102000</v>
      </c>
      <c r="I774" s="23">
        <v>51000</v>
      </c>
      <c r="J774" s="23">
        <f t="shared" si="1558"/>
        <v>153000</v>
      </c>
      <c r="K774" s="49">
        <f t="shared" si="1559"/>
        <v>0</v>
      </c>
      <c r="L774" s="50">
        <f t="shared" si="1560"/>
        <v>1</v>
      </c>
      <c r="M774" s="28">
        <v>200000</v>
      </c>
      <c r="N774" s="28">
        <v>204000</v>
      </c>
      <c r="O774" s="23">
        <v>51000</v>
      </c>
      <c r="P774" s="23">
        <f t="shared" si="1564"/>
        <v>204000</v>
      </c>
      <c r="Q774" s="49">
        <f t="shared" si="1565"/>
        <v>0</v>
      </c>
      <c r="R774" s="53">
        <f t="shared" si="1544"/>
        <v>1</v>
      </c>
      <c r="S774" s="28">
        <v>0</v>
      </c>
      <c r="T774" s="68"/>
      <c r="U774" s="12" t="s">
        <v>91</v>
      </c>
    </row>
    <row r="775" spans="1:21" ht="18.75" hidden="1" x14ac:dyDescent="0.25">
      <c r="A775" s="13" t="str">
        <f t="shared" si="1555"/>
        <v>b</v>
      </c>
      <c r="B775" s="13" t="str">
        <f t="shared" si="1556"/>
        <v>b</v>
      </c>
      <c r="C775" s="5" t="s">
        <v>2</v>
      </c>
      <c r="D775" s="6" t="s">
        <v>6</v>
      </c>
      <c r="E775" s="23"/>
      <c r="F775" s="23"/>
      <c r="G775" s="23">
        <v>0</v>
      </c>
      <c r="H775" s="23"/>
      <c r="I775" s="23"/>
      <c r="J775" s="23">
        <f t="shared" si="1558"/>
        <v>0</v>
      </c>
      <c r="K775" s="23">
        <f t="shared" si="1559"/>
        <v>0</v>
      </c>
      <c r="L775" s="24" t="e">
        <f t="shared" si="1560"/>
        <v>#DIV/0!</v>
      </c>
      <c r="M775" s="28">
        <v>0</v>
      </c>
      <c r="N775" s="28">
        <v>0</v>
      </c>
      <c r="O775" s="23"/>
      <c r="P775" s="23">
        <f t="shared" si="1564"/>
        <v>0</v>
      </c>
      <c r="Q775" s="23">
        <f t="shared" si="1565"/>
        <v>0</v>
      </c>
      <c r="R775" s="26" t="e">
        <f t="shared" si="1544"/>
        <v>#DIV/0!</v>
      </c>
      <c r="S775" s="28">
        <v>0</v>
      </c>
      <c r="T775" s="68"/>
      <c r="U775" s="12" t="s">
        <v>91</v>
      </c>
    </row>
    <row r="776" spans="1:21" ht="18.75" hidden="1" x14ac:dyDescent="0.25">
      <c r="A776" s="13" t="str">
        <f t="shared" si="1555"/>
        <v>b</v>
      </c>
      <c r="B776" s="13" t="str">
        <f t="shared" si="1556"/>
        <v>b</v>
      </c>
      <c r="C776" s="5" t="s">
        <v>2</v>
      </c>
      <c r="D776" s="7" t="s">
        <v>7</v>
      </c>
      <c r="E776" s="23"/>
      <c r="F776" s="23"/>
      <c r="G776" s="23">
        <v>0</v>
      </c>
      <c r="H776" s="23"/>
      <c r="I776" s="23"/>
      <c r="J776" s="23">
        <f t="shared" si="1558"/>
        <v>0</v>
      </c>
      <c r="K776" s="23">
        <f t="shared" si="1559"/>
        <v>0</v>
      </c>
      <c r="L776" s="24" t="e">
        <f t="shared" si="1560"/>
        <v>#DIV/0!</v>
      </c>
      <c r="M776" s="28">
        <v>0</v>
      </c>
      <c r="N776" s="28">
        <v>0</v>
      </c>
      <c r="O776" s="23"/>
      <c r="P776" s="23">
        <f t="shared" si="1564"/>
        <v>0</v>
      </c>
      <c r="Q776" s="23">
        <f t="shared" si="1565"/>
        <v>0</v>
      </c>
      <c r="R776" s="26" t="e">
        <f t="shared" si="1544"/>
        <v>#DIV/0!</v>
      </c>
      <c r="S776" s="28">
        <v>0</v>
      </c>
      <c r="T776" s="68"/>
      <c r="U776" s="12" t="s">
        <v>91</v>
      </c>
    </row>
    <row r="777" spans="1:21" ht="18.75" hidden="1" x14ac:dyDescent="0.25">
      <c r="A777" s="13" t="str">
        <f t="shared" si="1555"/>
        <v>b</v>
      </c>
      <c r="B777" s="13" t="str">
        <f t="shared" si="1556"/>
        <v>b</v>
      </c>
      <c r="C777" s="5" t="s">
        <v>2</v>
      </c>
      <c r="D777" s="7" t="s">
        <v>8</v>
      </c>
      <c r="E777" s="23"/>
      <c r="F777" s="23"/>
      <c r="G777" s="23">
        <v>0</v>
      </c>
      <c r="H777" s="23"/>
      <c r="I777" s="23"/>
      <c r="J777" s="23">
        <f t="shared" si="1558"/>
        <v>0</v>
      </c>
      <c r="K777" s="23">
        <f t="shared" si="1559"/>
        <v>0</v>
      </c>
      <c r="L777" s="24" t="e">
        <f t="shared" si="1560"/>
        <v>#DIV/0!</v>
      </c>
      <c r="M777" s="28">
        <v>0</v>
      </c>
      <c r="N777" s="28">
        <v>0</v>
      </c>
      <c r="O777" s="23"/>
      <c r="P777" s="23">
        <f t="shared" si="1564"/>
        <v>0</v>
      </c>
      <c r="Q777" s="23">
        <f t="shared" si="1565"/>
        <v>0</v>
      </c>
      <c r="R777" s="26" t="e">
        <f t="shared" si="1544"/>
        <v>#DIV/0!</v>
      </c>
      <c r="S777" s="28">
        <v>0</v>
      </c>
      <c r="T777" s="68"/>
      <c r="U777" s="12" t="s">
        <v>91</v>
      </c>
    </row>
    <row r="778" spans="1:21" ht="30" hidden="1" customHeight="1" x14ac:dyDescent="0.25">
      <c r="A778" s="13" t="str">
        <f t="shared" si="1555"/>
        <v>b</v>
      </c>
      <c r="B778" s="13" t="str">
        <f t="shared" si="1556"/>
        <v>a</v>
      </c>
      <c r="C778" s="5" t="s">
        <v>2</v>
      </c>
      <c r="D778" s="7" t="s">
        <v>9</v>
      </c>
      <c r="E778" s="23">
        <v>99070</v>
      </c>
      <c r="F778" s="23"/>
      <c r="G778" s="23">
        <v>9708000</v>
      </c>
      <c r="H778" s="23">
        <v>6494999</v>
      </c>
      <c r="I778" s="23">
        <v>3213001</v>
      </c>
      <c r="J778" s="23">
        <f t="shared" si="1558"/>
        <v>9708000</v>
      </c>
      <c r="K778" s="49">
        <f t="shared" si="1559"/>
        <v>0</v>
      </c>
      <c r="L778" s="50">
        <f t="shared" si="1560"/>
        <v>1</v>
      </c>
      <c r="M778" s="28">
        <v>13300000</v>
      </c>
      <c r="N778" s="28">
        <v>13296000</v>
      </c>
      <c r="O778" s="23">
        <v>3588000</v>
      </c>
      <c r="P778" s="23">
        <f t="shared" si="1564"/>
        <v>13296000</v>
      </c>
      <c r="Q778" s="49">
        <f t="shared" si="1565"/>
        <v>0</v>
      </c>
      <c r="R778" s="53">
        <f t="shared" si="1544"/>
        <v>1</v>
      </c>
      <c r="S778" s="28">
        <v>0</v>
      </c>
      <c r="T778" s="68"/>
      <c r="U778" s="12" t="s">
        <v>91</v>
      </c>
    </row>
    <row r="779" spans="1:21" ht="18.75" hidden="1" x14ac:dyDescent="0.25">
      <c r="A779" s="13" t="str">
        <f t="shared" si="1555"/>
        <v>b</v>
      </c>
      <c r="B779" s="13" t="str">
        <f t="shared" si="1556"/>
        <v>b</v>
      </c>
      <c r="C779" s="5" t="s">
        <v>2</v>
      </c>
      <c r="D779" s="7" t="s">
        <v>10</v>
      </c>
      <c r="E779" s="23"/>
      <c r="F779" s="23"/>
      <c r="G779" s="23">
        <v>0</v>
      </c>
      <c r="H779" s="23"/>
      <c r="I779" s="23"/>
      <c r="J779" s="23">
        <f t="shared" si="1558"/>
        <v>0</v>
      </c>
      <c r="K779" s="23">
        <f t="shared" si="1559"/>
        <v>0</v>
      </c>
      <c r="L779" s="24" t="e">
        <f t="shared" si="1560"/>
        <v>#DIV/0!</v>
      </c>
      <c r="M779" s="28">
        <v>0</v>
      </c>
      <c r="N779" s="28">
        <v>0</v>
      </c>
      <c r="O779" s="23"/>
      <c r="P779" s="23">
        <f t="shared" si="1564"/>
        <v>0</v>
      </c>
      <c r="Q779" s="23">
        <f t="shared" si="1565"/>
        <v>0</v>
      </c>
      <c r="R779" s="26" t="e">
        <f t="shared" si="1544"/>
        <v>#DIV/0!</v>
      </c>
      <c r="S779" s="28">
        <v>0</v>
      </c>
      <c r="T779" s="68"/>
      <c r="U779" s="12" t="s">
        <v>91</v>
      </c>
    </row>
    <row r="780" spans="1:21" ht="18.75" hidden="1" x14ac:dyDescent="0.25">
      <c r="A780" s="13" t="str">
        <f t="shared" si="1555"/>
        <v>b</v>
      </c>
      <c r="B780" s="13" t="str">
        <f t="shared" si="1556"/>
        <v>b</v>
      </c>
      <c r="C780" s="5" t="s">
        <v>2</v>
      </c>
      <c r="D780" s="4" t="s">
        <v>11</v>
      </c>
      <c r="E780" s="22"/>
      <c r="F780" s="22"/>
      <c r="G780" s="22">
        <v>0</v>
      </c>
      <c r="H780" s="22"/>
      <c r="I780" s="22"/>
      <c r="J780" s="23">
        <f t="shared" si="1558"/>
        <v>0</v>
      </c>
      <c r="K780" s="23">
        <f t="shared" si="1559"/>
        <v>0</v>
      </c>
      <c r="L780" s="24" t="e">
        <f t="shared" si="1560"/>
        <v>#DIV/0!</v>
      </c>
      <c r="M780" s="22">
        <v>0</v>
      </c>
      <c r="N780" s="22">
        <v>0</v>
      </c>
      <c r="O780" s="22"/>
      <c r="P780" s="22">
        <f t="shared" si="1564"/>
        <v>0</v>
      </c>
      <c r="Q780" s="22">
        <f t="shared" si="1565"/>
        <v>0</v>
      </c>
      <c r="R780" s="25" t="e">
        <f t="shared" si="1544"/>
        <v>#DIV/0!</v>
      </c>
      <c r="S780" s="22">
        <v>0</v>
      </c>
      <c r="T780" s="63"/>
      <c r="U780" s="12" t="s">
        <v>91</v>
      </c>
    </row>
    <row r="781" spans="1:21" ht="18.75" hidden="1" x14ac:dyDescent="0.25">
      <c r="A781" s="13" t="str">
        <f t="shared" si="1555"/>
        <v>b</v>
      </c>
      <c r="B781" s="13" t="str">
        <f t="shared" si="1556"/>
        <v>b</v>
      </c>
      <c r="C781" s="5" t="s">
        <v>2</v>
      </c>
      <c r="D781" s="4" t="s">
        <v>12</v>
      </c>
      <c r="E781" s="22"/>
      <c r="F781" s="22"/>
      <c r="G781" s="22">
        <v>0</v>
      </c>
      <c r="H781" s="22"/>
      <c r="I781" s="22"/>
      <c r="J781" s="23">
        <f t="shared" si="1558"/>
        <v>0</v>
      </c>
      <c r="K781" s="23">
        <f t="shared" si="1559"/>
        <v>0</v>
      </c>
      <c r="L781" s="24" t="e">
        <f t="shared" si="1560"/>
        <v>#DIV/0!</v>
      </c>
      <c r="M781" s="22">
        <v>0</v>
      </c>
      <c r="N781" s="22">
        <v>0</v>
      </c>
      <c r="O781" s="22"/>
      <c r="P781" s="22">
        <f t="shared" si="1564"/>
        <v>0</v>
      </c>
      <c r="Q781" s="22">
        <f t="shared" si="1565"/>
        <v>0</v>
      </c>
      <c r="R781" s="25" t="e">
        <f t="shared" si="1544"/>
        <v>#DIV/0!</v>
      </c>
      <c r="S781" s="22">
        <v>0</v>
      </c>
      <c r="T781" s="63"/>
      <c r="U781" s="12" t="s">
        <v>91</v>
      </c>
    </row>
    <row r="782" spans="1:21" ht="18.75" hidden="1" x14ac:dyDescent="0.25">
      <c r="A782" s="13" t="str">
        <f t="shared" si="1555"/>
        <v>b</v>
      </c>
      <c r="B782" s="13" t="str">
        <f t="shared" si="1556"/>
        <v>b</v>
      </c>
      <c r="C782" s="5" t="s">
        <v>2</v>
      </c>
      <c r="D782" s="4" t="s">
        <v>13</v>
      </c>
      <c r="E782" s="22"/>
      <c r="F782" s="22"/>
      <c r="G782" s="22">
        <v>0</v>
      </c>
      <c r="H782" s="22"/>
      <c r="I782" s="22"/>
      <c r="J782" s="23">
        <f t="shared" si="1558"/>
        <v>0</v>
      </c>
      <c r="K782" s="23">
        <f t="shared" si="1559"/>
        <v>0</v>
      </c>
      <c r="L782" s="24" t="e">
        <f t="shared" si="1560"/>
        <v>#DIV/0!</v>
      </c>
      <c r="M782" s="22">
        <v>0</v>
      </c>
      <c r="N782" s="22">
        <v>0</v>
      </c>
      <c r="O782" s="22"/>
      <c r="P782" s="22">
        <f t="shared" si="1564"/>
        <v>0</v>
      </c>
      <c r="Q782" s="22">
        <f t="shared" si="1565"/>
        <v>0</v>
      </c>
      <c r="R782" s="25" t="e">
        <f t="shared" si="1544"/>
        <v>#DIV/0!</v>
      </c>
      <c r="S782" s="22">
        <v>0</v>
      </c>
      <c r="T782" s="63"/>
      <c r="U782" s="12" t="s">
        <v>91</v>
      </c>
    </row>
    <row r="783" spans="1:21" ht="38.25" hidden="1" customHeight="1" x14ac:dyDescent="0.25">
      <c r="A783" s="13" t="str">
        <f t="shared" si="1555"/>
        <v>b</v>
      </c>
      <c r="B783" s="13" t="str">
        <f t="shared" si="1556"/>
        <v>a</v>
      </c>
      <c r="C783" s="16" t="s">
        <v>168</v>
      </c>
      <c r="D783" s="17" t="s">
        <v>68</v>
      </c>
      <c r="E783" s="23">
        <f t="shared" ref="E783:G783" si="1566">E784+E792+E793+E794</f>
        <v>0</v>
      </c>
      <c r="F783" s="23"/>
      <c r="G783" s="23">
        <f t="shared" si="1566"/>
        <v>1500000</v>
      </c>
      <c r="H783" s="23">
        <f t="shared" ref="H783:I783" si="1567">H784+H792+H793+H794</f>
        <v>999996</v>
      </c>
      <c r="I783" s="23">
        <f t="shared" si="1567"/>
        <v>500004</v>
      </c>
      <c r="J783" s="23">
        <f t="shared" si="1558"/>
        <v>1500000</v>
      </c>
      <c r="K783" s="49">
        <f t="shared" si="1559"/>
        <v>0</v>
      </c>
      <c r="L783" s="50">
        <f t="shared" si="1560"/>
        <v>1</v>
      </c>
      <c r="M783" s="27">
        <f t="shared" ref="M783:N783" si="1568">M784+M792+M793+M794</f>
        <v>2000000</v>
      </c>
      <c r="N783" s="27">
        <f t="shared" si="1568"/>
        <v>2000000</v>
      </c>
      <c r="O783" s="23">
        <f t="shared" ref="O783" si="1569">O784+O792+O793+O794</f>
        <v>500000</v>
      </c>
      <c r="P783" s="23">
        <f t="shared" ref="P783" si="1570">P784+P792+P793+P794</f>
        <v>2000000</v>
      </c>
      <c r="Q783" s="49">
        <f t="shared" ref="Q783" si="1571">Q784+Q792+Q793+Q794</f>
        <v>0</v>
      </c>
      <c r="R783" s="53">
        <f t="shared" si="1544"/>
        <v>1</v>
      </c>
      <c r="S783" s="27">
        <f t="shared" ref="S783" si="1572">S784+S792+S793+S794</f>
        <v>0</v>
      </c>
      <c r="T783" s="70"/>
      <c r="U783" s="12" t="s">
        <v>91</v>
      </c>
    </row>
    <row r="784" spans="1:21" ht="18.75" hidden="1" x14ac:dyDescent="0.25">
      <c r="A784" s="13" t="str">
        <f t="shared" si="1555"/>
        <v>b</v>
      </c>
      <c r="B784" s="13" t="str">
        <f t="shared" si="1556"/>
        <v>a</v>
      </c>
      <c r="C784" s="3" t="s">
        <v>2</v>
      </c>
      <c r="D784" s="4" t="s">
        <v>3</v>
      </c>
      <c r="E784" s="22">
        <f t="shared" ref="E784:I784" si="1573">E785+E786+E787+E788+E789+E790+E791</f>
        <v>0</v>
      </c>
      <c r="F784" s="22"/>
      <c r="G784" s="22">
        <f t="shared" si="1573"/>
        <v>1500000</v>
      </c>
      <c r="H784" s="22">
        <f t="shared" si="1573"/>
        <v>999996</v>
      </c>
      <c r="I784" s="22">
        <f t="shared" si="1573"/>
        <v>500004</v>
      </c>
      <c r="J784" s="23">
        <f t="shared" si="1558"/>
        <v>1500000</v>
      </c>
      <c r="K784" s="49">
        <f t="shared" si="1559"/>
        <v>0</v>
      </c>
      <c r="L784" s="50">
        <f t="shared" si="1560"/>
        <v>1</v>
      </c>
      <c r="M784" s="22">
        <f t="shared" ref="M784:N784" si="1574">M785+M786+M787+M788+M789+M790+M791</f>
        <v>2000000</v>
      </c>
      <c r="N784" s="22">
        <f t="shared" si="1574"/>
        <v>2000000</v>
      </c>
      <c r="O784" s="22">
        <f t="shared" ref="O784:Q784" si="1575">O785+O786+O787+O788+O789+O790+O791</f>
        <v>500000</v>
      </c>
      <c r="P784" s="22">
        <f t="shared" si="1575"/>
        <v>2000000</v>
      </c>
      <c r="Q784" s="51">
        <f t="shared" si="1575"/>
        <v>0</v>
      </c>
      <c r="R784" s="52">
        <f t="shared" si="1544"/>
        <v>1</v>
      </c>
      <c r="S784" s="22">
        <f t="shared" ref="S784" si="1576">S785+S786+S787+S788+S789+S790+S791</f>
        <v>0</v>
      </c>
      <c r="T784" s="63"/>
      <c r="U784" s="12" t="s">
        <v>91</v>
      </c>
    </row>
    <row r="785" spans="1:21" ht="18.75" hidden="1" x14ac:dyDescent="0.25">
      <c r="A785" s="13" t="str">
        <f t="shared" si="1555"/>
        <v>b</v>
      </c>
      <c r="B785" s="13" t="str">
        <f t="shared" si="1556"/>
        <v>b</v>
      </c>
      <c r="C785" s="5" t="s">
        <v>2</v>
      </c>
      <c r="D785" s="6" t="s">
        <v>4</v>
      </c>
      <c r="E785" s="23"/>
      <c r="F785" s="23"/>
      <c r="G785" s="23">
        <v>0</v>
      </c>
      <c r="H785" s="23"/>
      <c r="I785" s="23"/>
      <c r="J785" s="23">
        <f t="shared" si="1558"/>
        <v>0</v>
      </c>
      <c r="K785" s="23">
        <f t="shared" si="1559"/>
        <v>0</v>
      </c>
      <c r="L785" s="24" t="e">
        <f t="shared" si="1560"/>
        <v>#DIV/0!</v>
      </c>
      <c r="M785" s="28">
        <v>0</v>
      </c>
      <c r="N785" s="28">
        <v>0</v>
      </c>
      <c r="O785" s="23"/>
      <c r="P785" s="23">
        <f t="shared" ref="P785:P794" si="1577">J785+O785</f>
        <v>0</v>
      </c>
      <c r="Q785" s="23">
        <f t="shared" ref="Q785:Q794" si="1578">N785-P785</f>
        <v>0</v>
      </c>
      <c r="R785" s="26" t="e">
        <f t="shared" si="1544"/>
        <v>#DIV/0!</v>
      </c>
      <c r="S785" s="28">
        <v>0</v>
      </c>
      <c r="T785" s="68"/>
      <c r="U785" s="12" t="s">
        <v>91</v>
      </c>
    </row>
    <row r="786" spans="1:21" ht="18.75" hidden="1" x14ac:dyDescent="0.25">
      <c r="A786" s="13" t="str">
        <f t="shared" si="1555"/>
        <v>b</v>
      </c>
      <c r="B786" s="13" t="str">
        <f t="shared" si="1556"/>
        <v>b</v>
      </c>
      <c r="C786" s="5" t="s">
        <v>2</v>
      </c>
      <c r="D786" s="6" t="s">
        <v>5</v>
      </c>
      <c r="E786" s="23"/>
      <c r="F786" s="23"/>
      <c r="G786" s="23">
        <v>0</v>
      </c>
      <c r="H786" s="23"/>
      <c r="I786" s="23"/>
      <c r="J786" s="23">
        <f t="shared" si="1558"/>
        <v>0</v>
      </c>
      <c r="K786" s="23">
        <f t="shared" si="1559"/>
        <v>0</v>
      </c>
      <c r="L786" s="24" t="e">
        <f t="shared" si="1560"/>
        <v>#DIV/0!</v>
      </c>
      <c r="M786" s="28">
        <v>0</v>
      </c>
      <c r="N786" s="28">
        <v>0</v>
      </c>
      <c r="O786" s="23"/>
      <c r="P786" s="23">
        <f t="shared" si="1577"/>
        <v>0</v>
      </c>
      <c r="Q786" s="23">
        <f t="shared" si="1578"/>
        <v>0</v>
      </c>
      <c r="R786" s="26" t="e">
        <f t="shared" si="1544"/>
        <v>#DIV/0!</v>
      </c>
      <c r="S786" s="28">
        <v>0</v>
      </c>
      <c r="T786" s="68"/>
      <c r="U786" s="12" t="s">
        <v>91</v>
      </c>
    </row>
    <row r="787" spans="1:21" ht="18.75" hidden="1" x14ac:dyDescent="0.25">
      <c r="A787" s="13" t="str">
        <f t="shared" si="1555"/>
        <v>b</v>
      </c>
      <c r="B787" s="13" t="str">
        <f t="shared" si="1556"/>
        <v>b</v>
      </c>
      <c r="C787" s="5" t="s">
        <v>2</v>
      </c>
      <c r="D787" s="6" t="s">
        <v>6</v>
      </c>
      <c r="E787" s="23"/>
      <c r="F787" s="23"/>
      <c r="G787" s="23">
        <v>0</v>
      </c>
      <c r="H787" s="23"/>
      <c r="I787" s="23"/>
      <c r="J787" s="23">
        <f t="shared" si="1558"/>
        <v>0</v>
      </c>
      <c r="K787" s="23">
        <f t="shared" si="1559"/>
        <v>0</v>
      </c>
      <c r="L787" s="24" t="e">
        <f t="shared" si="1560"/>
        <v>#DIV/0!</v>
      </c>
      <c r="M787" s="28">
        <v>0</v>
      </c>
      <c r="N787" s="28">
        <v>0</v>
      </c>
      <c r="O787" s="23"/>
      <c r="P787" s="23">
        <f t="shared" si="1577"/>
        <v>0</v>
      </c>
      <c r="Q787" s="23">
        <f t="shared" si="1578"/>
        <v>0</v>
      </c>
      <c r="R787" s="26" t="e">
        <f t="shared" si="1544"/>
        <v>#DIV/0!</v>
      </c>
      <c r="S787" s="28">
        <v>0</v>
      </c>
      <c r="T787" s="68"/>
      <c r="U787" s="12" t="s">
        <v>91</v>
      </c>
    </row>
    <row r="788" spans="1:21" ht="18.75" hidden="1" x14ac:dyDescent="0.25">
      <c r="A788" s="13" t="str">
        <f t="shared" si="1555"/>
        <v>b</v>
      </c>
      <c r="B788" s="13" t="str">
        <f t="shared" si="1556"/>
        <v>b</v>
      </c>
      <c r="C788" s="5" t="s">
        <v>2</v>
      </c>
      <c r="D788" s="7" t="s">
        <v>7</v>
      </c>
      <c r="E788" s="23"/>
      <c r="F788" s="23"/>
      <c r="G788" s="23">
        <v>0</v>
      </c>
      <c r="H788" s="23"/>
      <c r="I788" s="23"/>
      <c r="J788" s="23">
        <f t="shared" si="1558"/>
        <v>0</v>
      </c>
      <c r="K788" s="23">
        <f t="shared" si="1559"/>
        <v>0</v>
      </c>
      <c r="L788" s="24" t="e">
        <f t="shared" si="1560"/>
        <v>#DIV/0!</v>
      </c>
      <c r="M788" s="28">
        <v>0</v>
      </c>
      <c r="N788" s="28">
        <v>0</v>
      </c>
      <c r="O788" s="23"/>
      <c r="P788" s="23">
        <f t="shared" si="1577"/>
        <v>0</v>
      </c>
      <c r="Q788" s="23">
        <f t="shared" si="1578"/>
        <v>0</v>
      </c>
      <c r="R788" s="26" t="e">
        <f t="shared" si="1544"/>
        <v>#DIV/0!</v>
      </c>
      <c r="S788" s="28">
        <v>0</v>
      </c>
      <c r="T788" s="68"/>
      <c r="U788" s="12" t="s">
        <v>91</v>
      </c>
    </row>
    <row r="789" spans="1:21" ht="18.75" hidden="1" x14ac:dyDescent="0.25">
      <c r="A789" s="13" t="str">
        <f t="shared" si="1555"/>
        <v>b</v>
      </c>
      <c r="B789" s="13" t="str">
        <f t="shared" si="1556"/>
        <v>b</v>
      </c>
      <c r="C789" s="5" t="s">
        <v>2</v>
      </c>
      <c r="D789" s="7" t="s">
        <v>8</v>
      </c>
      <c r="E789" s="23"/>
      <c r="F789" s="23"/>
      <c r="G789" s="23">
        <v>0</v>
      </c>
      <c r="H789" s="23"/>
      <c r="I789" s="23"/>
      <c r="J789" s="23">
        <f t="shared" si="1558"/>
        <v>0</v>
      </c>
      <c r="K789" s="23">
        <f t="shared" si="1559"/>
        <v>0</v>
      </c>
      <c r="L789" s="24" t="e">
        <f t="shared" si="1560"/>
        <v>#DIV/0!</v>
      </c>
      <c r="M789" s="28">
        <v>0</v>
      </c>
      <c r="N789" s="28">
        <v>0</v>
      </c>
      <c r="O789" s="23"/>
      <c r="P789" s="23">
        <f t="shared" si="1577"/>
        <v>0</v>
      </c>
      <c r="Q789" s="23">
        <f t="shared" si="1578"/>
        <v>0</v>
      </c>
      <c r="R789" s="26" t="e">
        <f t="shared" si="1544"/>
        <v>#DIV/0!</v>
      </c>
      <c r="S789" s="28">
        <v>0</v>
      </c>
      <c r="T789" s="68"/>
      <c r="U789" s="12" t="s">
        <v>91</v>
      </c>
    </row>
    <row r="790" spans="1:21" ht="18.75" hidden="1" x14ac:dyDescent="0.25">
      <c r="A790" s="13" t="str">
        <f t="shared" si="1555"/>
        <v>b</v>
      </c>
      <c r="B790" s="13" t="str">
        <f t="shared" si="1556"/>
        <v>a</v>
      </c>
      <c r="C790" s="5" t="s">
        <v>2</v>
      </c>
      <c r="D790" s="7" t="s">
        <v>9</v>
      </c>
      <c r="E790" s="23"/>
      <c r="F790" s="23"/>
      <c r="G790" s="23">
        <v>1500000</v>
      </c>
      <c r="H790" s="23">
        <v>999996</v>
      </c>
      <c r="I790" s="23">
        <v>500004</v>
      </c>
      <c r="J790" s="23">
        <f t="shared" si="1558"/>
        <v>1500000</v>
      </c>
      <c r="K790" s="49">
        <f t="shared" si="1559"/>
        <v>0</v>
      </c>
      <c r="L790" s="50">
        <f t="shared" si="1560"/>
        <v>1</v>
      </c>
      <c r="M790" s="28">
        <v>2000000</v>
      </c>
      <c r="N790" s="28">
        <v>2000000</v>
      </c>
      <c r="O790" s="23">
        <v>500000</v>
      </c>
      <c r="P790" s="23">
        <f t="shared" si="1577"/>
        <v>2000000</v>
      </c>
      <c r="Q790" s="49">
        <f t="shared" si="1578"/>
        <v>0</v>
      </c>
      <c r="R790" s="53">
        <f t="shared" si="1544"/>
        <v>1</v>
      </c>
      <c r="S790" s="28">
        <v>0</v>
      </c>
      <c r="T790" s="68"/>
      <c r="U790" s="12" t="s">
        <v>91</v>
      </c>
    </row>
    <row r="791" spans="1:21" ht="18.75" hidden="1" x14ac:dyDescent="0.25">
      <c r="A791" s="13" t="str">
        <f t="shared" si="1555"/>
        <v>b</v>
      </c>
      <c r="B791" s="13" t="str">
        <f t="shared" si="1556"/>
        <v>b</v>
      </c>
      <c r="C791" s="5" t="s">
        <v>2</v>
      </c>
      <c r="D791" s="7" t="s">
        <v>10</v>
      </c>
      <c r="E791" s="23"/>
      <c r="F791" s="23"/>
      <c r="G791" s="23">
        <v>0</v>
      </c>
      <c r="H791" s="23"/>
      <c r="I791" s="23"/>
      <c r="J791" s="23">
        <f t="shared" si="1558"/>
        <v>0</v>
      </c>
      <c r="K791" s="23">
        <f t="shared" si="1559"/>
        <v>0</v>
      </c>
      <c r="L791" s="24" t="e">
        <f t="shared" si="1560"/>
        <v>#DIV/0!</v>
      </c>
      <c r="M791" s="28">
        <v>0</v>
      </c>
      <c r="N791" s="28">
        <v>0</v>
      </c>
      <c r="O791" s="23"/>
      <c r="P791" s="23">
        <f t="shared" si="1577"/>
        <v>0</v>
      </c>
      <c r="Q791" s="23">
        <f t="shared" si="1578"/>
        <v>0</v>
      </c>
      <c r="R791" s="26" t="e">
        <f t="shared" si="1544"/>
        <v>#DIV/0!</v>
      </c>
      <c r="S791" s="28">
        <v>0</v>
      </c>
      <c r="T791" s="68"/>
      <c r="U791" s="12" t="s">
        <v>91</v>
      </c>
    </row>
    <row r="792" spans="1:21" ht="18.75" hidden="1" x14ac:dyDescent="0.25">
      <c r="A792" s="13" t="str">
        <f t="shared" si="1555"/>
        <v>b</v>
      </c>
      <c r="B792" s="13" t="str">
        <f t="shared" si="1556"/>
        <v>b</v>
      </c>
      <c r="C792" s="5" t="s">
        <v>2</v>
      </c>
      <c r="D792" s="4" t="s">
        <v>11</v>
      </c>
      <c r="E792" s="22"/>
      <c r="F792" s="22"/>
      <c r="G792" s="22">
        <v>0</v>
      </c>
      <c r="H792" s="22"/>
      <c r="I792" s="22"/>
      <c r="J792" s="23">
        <f t="shared" si="1558"/>
        <v>0</v>
      </c>
      <c r="K792" s="23">
        <f t="shared" si="1559"/>
        <v>0</v>
      </c>
      <c r="L792" s="24" t="e">
        <f t="shared" si="1560"/>
        <v>#DIV/0!</v>
      </c>
      <c r="M792" s="22">
        <v>0</v>
      </c>
      <c r="N792" s="22">
        <v>0</v>
      </c>
      <c r="O792" s="22"/>
      <c r="P792" s="22">
        <f t="shared" si="1577"/>
        <v>0</v>
      </c>
      <c r="Q792" s="22">
        <f t="shared" si="1578"/>
        <v>0</v>
      </c>
      <c r="R792" s="25" t="e">
        <f t="shared" si="1544"/>
        <v>#DIV/0!</v>
      </c>
      <c r="S792" s="22">
        <v>0</v>
      </c>
      <c r="T792" s="63"/>
      <c r="U792" s="12" t="s">
        <v>91</v>
      </c>
    </row>
    <row r="793" spans="1:21" ht="18.75" hidden="1" x14ac:dyDescent="0.25">
      <c r="A793" s="13" t="str">
        <f t="shared" si="1555"/>
        <v>b</v>
      </c>
      <c r="B793" s="13" t="str">
        <f t="shared" si="1556"/>
        <v>b</v>
      </c>
      <c r="C793" s="5" t="s">
        <v>2</v>
      </c>
      <c r="D793" s="4" t="s">
        <v>12</v>
      </c>
      <c r="E793" s="22"/>
      <c r="F793" s="22"/>
      <c r="G793" s="22">
        <v>0</v>
      </c>
      <c r="H793" s="22"/>
      <c r="I793" s="22"/>
      <c r="J793" s="23">
        <f t="shared" si="1558"/>
        <v>0</v>
      </c>
      <c r="K793" s="23">
        <f t="shared" si="1559"/>
        <v>0</v>
      </c>
      <c r="L793" s="24" t="e">
        <f t="shared" si="1560"/>
        <v>#DIV/0!</v>
      </c>
      <c r="M793" s="22">
        <v>0</v>
      </c>
      <c r="N793" s="22">
        <v>0</v>
      </c>
      <c r="O793" s="22"/>
      <c r="P793" s="22">
        <f t="shared" si="1577"/>
        <v>0</v>
      </c>
      <c r="Q793" s="22">
        <f t="shared" si="1578"/>
        <v>0</v>
      </c>
      <c r="R793" s="25" t="e">
        <f t="shared" si="1544"/>
        <v>#DIV/0!</v>
      </c>
      <c r="S793" s="22">
        <v>0</v>
      </c>
      <c r="T793" s="63"/>
      <c r="U793" s="12" t="s">
        <v>91</v>
      </c>
    </row>
    <row r="794" spans="1:21" ht="18.75" hidden="1" x14ac:dyDescent="0.25">
      <c r="A794" s="13" t="str">
        <f t="shared" si="1555"/>
        <v>b</v>
      </c>
      <c r="B794" s="13" t="str">
        <f t="shared" si="1556"/>
        <v>b</v>
      </c>
      <c r="C794" s="5" t="s">
        <v>2</v>
      </c>
      <c r="D794" s="4" t="s">
        <v>13</v>
      </c>
      <c r="E794" s="22"/>
      <c r="F794" s="22"/>
      <c r="G794" s="22">
        <v>0</v>
      </c>
      <c r="H794" s="22"/>
      <c r="I794" s="22"/>
      <c r="J794" s="23">
        <f t="shared" si="1558"/>
        <v>0</v>
      </c>
      <c r="K794" s="23">
        <f t="shared" si="1559"/>
        <v>0</v>
      </c>
      <c r="L794" s="24" t="e">
        <f t="shared" si="1560"/>
        <v>#DIV/0!</v>
      </c>
      <c r="M794" s="22">
        <v>0</v>
      </c>
      <c r="N794" s="22">
        <v>0</v>
      </c>
      <c r="O794" s="22"/>
      <c r="P794" s="22">
        <f t="shared" si="1577"/>
        <v>0</v>
      </c>
      <c r="Q794" s="22">
        <f t="shared" si="1578"/>
        <v>0</v>
      </c>
      <c r="R794" s="25" t="e">
        <f t="shared" si="1544"/>
        <v>#DIV/0!</v>
      </c>
      <c r="S794" s="22">
        <v>0</v>
      </c>
      <c r="T794" s="63"/>
      <c r="U794" s="12" t="s">
        <v>91</v>
      </c>
    </row>
    <row r="795" spans="1:21" ht="30" hidden="1" customHeight="1" x14ac:dyDescent="0.25">
      <c r="A795" s="13" t="str">
        <f t="shared" si="1555"/>
        <v>b</v>
      </c>
      <c r="B795" s="13" t="str">
        <f t="shared" si="1556"/>
        <v>a</v>
      </c>
      <c r="C795" s="16" t="s">
        <v>169</v>
      </c>
      <c r="D795" s="17" t="s">
        <v>69</v>
      </c>
      <c r="E795" s="23">
        <f t="shared" ref="E795:G795" si="1579">E796+E804+E805+E806</f>
        <v>742839</v>
      </c>
      <c r="F795" s="23">
        <f t="shared" ref="F795" si="1580">F796+F804+F805+F806</f>
        <v>685</v>
      </c>
      <c r="G795" s="23">
        <f t="shared" si="1579"/>
        <v>25994000</v>
      </c>
      <c r="H795" s="23">
        <f t="shared" ref="H795:I795" si="1581">H796+H804+H805+H806</f>
        <v>16852534</v>
      </c>
      <c r="I795" s="23">
        <f t="shared" si="1581"/>
        <v>10009000</v>
      </c>
      <c r="J795" s="23">
        <f t="shared" si="1558"/>
        <v>26861534</v>
      </c>
      <c r="K795" s="49">
        <f t="shared" si="1559"/>
        <v>-867534</v>
      </c>
      <c r="L795" s="50">
        <f t="shared" si="1560"/>
        <v>1.0333743940909441</v>
      </c>
      <c r="M795" s="27">
        <f t="shared" ref="M795:N795" si="1582">M796+M804+M805+M806</f>
        <v>36340000</v>
      </c>
      <c r="N795" s="27">
        <f t="shared" si="1582"/>
        <v>36340000</v>
      </c>
      <c r="O795" s="23">
        <f t="shared" ref="O795" si="1583">O796+O804+O805+O806</f>
        <v>11428466</v>
      </c>
      <c r="P795" s="23">
        <f t="shared" ref="P795" si="1584">P796+P804+P805+P806</f>
        <v>38290000</v>
      </c>
      <c r="Q795" s="49">
        <f t="shared" ref="Q795" si="1585">Q796+Q804+Q805+Q806</f>
        <v>-1950000</v>
      </c>
      <c r="R795" s="53">
        <f t="shared" si="1544"/>
        <v>1.0536598789212988</v>
      </c>
      <c r="S795" s="27">
        <f t="shared" ref="S795" si="1586">S796+S804+S805+S806</f>
        <v>0</v>
      </c>
      <c r="T795" s="70"/>
      <c r="U795" s="12" t="s">
        <v>91</v>
      </c>
    </row>
    <row r="796" spans="1:21" ht="18.75" hidden="1" x14ac:dyDescent="0.25">
      <c r="A796" s="13" t="str">
        <f t="shared" si="1555"/>
        <v>b</v>
      </c>
      <c r="B796" s="13" t="str">
        <f t="shared" si="1556"/>
        <v>a</v>
      </c>
      <c r="C796" s="3" t="s">
        <v>2</v>
      </c>
      <c r="D796" s="4" t="s">
        <v>3</v>
      </c>
      <c r="E796" s="22">
        <f t="shared" ref="E796:I796" si="1587">E797+E798+E799+E800+E801+E802+E803</f>
        <v>742839</v>
      </c>
      <c r="F796" s="22">
        <f t="shared" ref="F796" si="1588">F797+F798+F799+F800+F801+F802+F803</f>
        <v>685</v>
      </c>
      <c r="G796" s="22">
        <f t="shared" si="1587"/>
        <v>25994000</v>
      </c>
      <c r="H796" s="22">
        <f t="shared" si="1587"/>
        <v>16852534</v>
      </c>
      <c r="I796" s="22">
        <f t="shared" si="1587"/>
        <v>10009000</v>
      </c>
      <c r="J796" s="23">
        <f t="shared" si="1558"/>
        <v>26861534</v>
      </c>
      <c r="K796" s="49">
        <f t="shared" si="1559"/>
        <v>-867534</v>
      </c>
      <c r="L796" s="50">
        <f t="shared" si="1560"/>
        <v>1.0333743940909441</v>
      </c>
      <c r="M796" s="22">
        <f t="shared" ref="M796:N796" si="1589">M797+M798+M799+M800+M801+M802+M803</f>
        <v>36340000</v>
      </c>
      <c r="N796" s="22">
        <f t="shared" si="1589"/>
        <v>36340000</v>
      </c>
      <c r="O796" s="22">
        <f t="shared" ref="O796:Q796" si="1590">O797+O798+O799+O800+O801+O802+O803</f>
        <v>11428466</v>
      </c>
      <c r="P796" s="22">
        <f t="shared" si="1590"/>
        <v>38290000</v>
      </c>
      <c r="Q796" s="51">
        <f t="shared" si="1590"/>
        <v>-1950000</v>
      </c>
      <c r="R796" s="52">
        <f t="shared" si="1544"/>
        <v>1.0536598789212988</v>
      </c>
      <c r="S796" s="22">
        <f t="shared" ref="S796" si="1591">S797+S798+S799+S800+S801+S802+S803</f>
        <v>0</v>
      </c>
      <c r="T796" s="63"/>
      <c r="U796" s="12" t="s">
        <v>91</v>
      </c>
    </row>
    <row r="797" spans="1:21" ht="18.75" hidden="1" x14ac:dyDescent="0.25">
      <c r="A797" s="13" t="str">
        <f t="shared" si="1555"/>
        <v>b</v>
      </c>
      <c r="B797" s="13" t="str">
        <f t="shared" si="1556"/>
        <v>b</v>
      </c>
      <c r="C797" s="5" t="s">
        <v>2</v>
      </c>
      <c r="D797" s="6" t="s">
        <v>4</v>
      </c>
      <c r="E797" s="23"/>
      <c r="F797" s="23"/>
      <c r="G797" s="23">
        <v>0</v>
      </c>
      <c r="H797" s="23"/>
      <c r="I797" s="23"/>
      <c r="J797" s="23">
        <f t="shared" si="1558"/>
        <v>0</v>
      </c>
      <c r="K797" s="23">
        <f t="shared" si="1559"/>
        <v>0</v>
      </c>
      <c r="L797" s="24" t="e">
        <f t="shared" si="1560"/>
        <v>#DIV/0!</v>
      </c>
      <c r="M797" s="28">
        <v>0</v>
      </c>
      <c r="N797" s="28">
        <v>0</v>
      </c>
      <c r="O797" s="23"/>
      <c r="P797" s="23">
        <f t="shared" ref="P797:P806" si="1592">J797+O797</f>
        <v>0</v>
      </c>
      <c r="Q797" s="23">
        <f t="shared" ref="Q797:Q806" si="1593">N797-P797</f>
        <v>0</v>
      </c>
      <c r="R797" s="26" t="e">
        <f t="shared" si="1544"/>
        <v>#DIV/0!</v>
      </c>
      <c r="S797" s="28">
        <v>0</v>
      </c>
      <c r="T797" s="68"/>
      <c r="U797" s="12" t="s">
        <v>91</v>
      </c>
    </row>
    <row r="798" spans="1:21" ht="18.75" hidden="1" x14ac:dyDescent="0.25">
      <c r="A798" s="13" t="str">
        <f t="shared" si="1555"/>
        <v>b</v>
      </c>
      <c r="B798" s="13" t="str">
        <f t="shared" si="1556"/>
        <v>a</v>
      </c>
      <c r="C798" s="5" t="s">
        <v>2</v>
      </c>
      <c r="D798" s="6" t="s">
        <v>5</v>
      </c>
      <c r="E798" s="23"/>
      <c r="F798" s="23"/>
      <c r="G798" s="23">
        <v>27000</v>
      </c>
      <c r="H798" s="23">
        <v>18000</v>
      </c>
      <c r="I798" s="23">
        <v>9000</v>
      </c>
      <c r="J798" s="23">
        <f t="shared" si="1558"/>
        <v>27000</v>
      </c>
      <c r="K798" s="49">
        <f t="shared" si="1559"/>
        <v>0</v>
      </c>
      <c r="L798" s="50">
        <f t="shared" si="1560"/>
        <v>1</v>
      </c>
      <c r="M798" s="28">
        <v>36000</v>
      </c>
      <c r="N798" s="28">
        <v>36000</v>
      </c>
      <c r="O798" s="23">
        <v>9000</v>
      </c>
      <c r="P798" s="23">
        <f t="shared" si="1592"/>
        <v>36000</v>
      </c>
      <c r="Q798" s="49">
        <f t="shared" si="1593"/>
        <v>0</v>
      </c>
      <c r="R798" s="53">
        <f t="shared" si="1544"/>
        <v>1</v>
      </c>
      <c r="S798" s="28">
        <v>0</v>
      </c>
      <c r="T798" s="68"/>
      <c r="U798" s="12" t="s">
        <v>91</v>
      </c>
    </row>
    <row r="799" spans="1:21" ht="18.75" hidden="1" x14ac:dyDescent="0.25">
      <c r="A799" s="13" t="str">
        <f t="shared" si="1555"/>
        <v>b</v>
      </c>
      <c r="B799" s="13" t="str">
        <f t="shared" si="1556"/>
        <v>b</v>
      </c>
      <c r="C799" s="5" t="s">
        <v>2</v>
      </c>
      <c r="D799" s="6" t="s">
        <v>6</v>
      </c>
      <c r="E799" s="23"/>
      <c r="F799" s="23"/>
      <c r="G799" s="23">
        <v>0</v>
      </c>
      <c r="H799" s="23"/>
      <c r="I799" s="23"/>
      <c r="J799" s="23">
        <f t="shared" si="1558"/>
        <v>0</v>
      </c>
      <c r="K799" s="23">
        <f t="shared" si="1559"/>
        <v>0</v>
      </c>
      <c r="L799" s="24" t="e">
        <f t="shared" si="1560"/>
        <v>#DIV/0!</v>
      </c>
      <c r="M799" s="28"/>
      <c r="N799" s="28"/>
      <c r="O799" s="23"/>
      <c r="P799" s="23">
        <f t="shared" si="1592"/>
        <v>0</v>
      </c>
      <c r="Q799" s="23">
        <f t="shared" si="1593"/>
        <v>0</v>
      </c>
      <c r="R799" s="26" t="e">
        <f t="shared" si="1544"/>
        <v>#DIV/0!</v>
      </c>
      <c r="S799" s="28"/>
      <c r="T799" s="68"/>
      <c r="U799" s="12" t="s">
        <v>91</v>
      </c>
    </row>
    <row r="800" spans="1:21" ht="18.75" hidden="1" x14ac:dyDescent="0.25">
      <c r="A800" s="13" t="str">
        <f t="shared" si="1555"/>
        <v>b</v>
      </c>
      <c r="B800" s="13" t="str">
        <f t="shared" si="1556"/>
        <v>b</v>
      </c>
      <c r="C800" s="5" t="s">
        <v>2</v>
      </c>
      <c r="D800" s="7" t="s">
        <v>7</v>
      </c>
      <c r="E800" s="23"/>
      <c r="F800" s="23"/>
      <c r="G800" s="23">
        <v>0</v>
      </c>
      <c r="H800" s="23"/>
      <c r="I800" s="23"/>
      <c r="J800" s="23">
        <f t="shared" si="1558"/>
        <v>0</v>
      </c>
      <c r="K800" s="23">
        <f t="shared" si="1559"/>
        <v>0</v>
      </c>
      <c r="L800" s="24" t="e">
        <f t="shared" si="1560"/>
        <v>#DIV/0!</v>
      </c>
      <c r="M800" s="28"/>
      <c r="N800" s="28"/>
      <c r="O800" s="23"/>
      <c r="P800" s="23">
        <f t="shared" si="1592"/>
        <v>0</v>
      </c>
      <c r="Q800" s="23">
        <f t="shared" si="1593"/>
        <v>0</v>
      </c>
      <c r="R800" s="26" t="e">
        <f t="shared" si="1544"/>
        <v>#DIV/0!</v>
      </c>
      <c r="S800" s="28"/>
      <c r="T800" s="68"/>
      <c r="U800" s="12" t="s">
        <v>91</v>
      </c>
    </row>
    <row r="801" spans="1:21" ht="18.75" hidden="1" x14ac:dyDescent="0.25">
      <c r="A801" s="13" t="str">
        <f t="shared" si="1555"/>
        <v>b</v>
      </c>
      <c r="B801" s="13" t="str">
        <f t="shared" si="1556"/>
        <v>b</v>
      </c>
      <c r="C801" s="5" t="s">
        <v>2</v>
      </c>
      <c r="D801" s="7" t="s">
        <v>8</v>
      </c>
      <c r="E801" s="23"/>
      <c r="F801" s="23"/>
      <c r="G801" s="23">
        <v>0</v>
      </c>
      <c r="H801" s="23"/>
      <c r="I801" s="23"/>
      <c r="J801" s="23">
        <f t="shared" si="1558"/>
        <v>0</v>
      </c>
      <c r="K801" s="23">
        <f t="shared" si="1559"/>
        <v>0</v>
      </c>
      <c r="L801" s="24" t="e">
        <f t="shared" si="1560"/>
        <v>#DIV/0!</v>
      </c>
      <c r="M801" s="28"/>
      <c r="N801" s="28"/>
      <c r="O801" s="23"/>
      <c r="P801" s="23">
        <f t="shared" si="1592"/>
        <v>0</v>
      </c>
      <c r="Q801" s="23">
        <f t="shared" si="1593"/>
        <v>0</v>
      </c>
      <c r="R801" s="26" t="e">
        <f t="shared" si="1544"/>
        <v>#DIV/0!</v>
      </c>
      <c r="S801" s="28"/>
      <c r="T801" s="68"/>
      <c r="U801" s="12" t="s">
        <v>91</v>
      </c>
    </row>
    <row r="802" spans="1:21" ht="18.75" hidden="1" x14ac:dyDescent="0.25">
      <c r="A802" s="13" t="str">
        <f t="shared" si="1555"/>
        <v>b</v>
      </c>
      <c r="B802" s="13" t="str">
        <f t="shared" si="1556"/>
        <v>a</v>
      </c>
      <c r="C802" s="5" t="s">
        <v>2</v>
      </c>
      <c r="D802" s="7" t="s">
        <v>9</v>
      </c>
      <c r="E802" s="23">
        <v>742839</v>
      </c>
      <c r="F802" s="23">
        <v>685</v>
      </c>
      <c r="G802" s="23">
        <v>25967000</v>
      </c>
      <c r="H802" s="23">
        <v>16834534</v>
      </c>
      <c r="I802" s="23">
        <v>10000000</v>
      </c>
      <c r="J802" s="23">
        <f t="shared" si="1558"/>
        <v>26834534</v>
      </c>
      <c r="K802" s="49">
        <f t="shared" si="1559"/>
        <v>-867534</v>
      </c>
      <c r="L802" s="50">
        <f t="shared" si="1560"/>
        <v>1.0334090961605114</v>
      </c>
      <c r="M802" s="28">
        <v>36304000</v>
      </c>
      <c r="N802" s="28">
        <v>36304000</v>
      </c>
      <c r="O802" s="23">
        <v>11419466</v>
      </c>
      <c r="P802" s="23">
        <f t="shared" si="1592"/>
        <v>38254000</v>
      </c>
      <c r="Q802" s="49">
        <f t="shared" si="1593"/>
        <v>-1950000</v>
      </c>
      <c r="R802" s="53">
        <f t="shared" si="1544"/>
        <v>1.0537130894667255</v>
      </c>
      <c r="S802" s="28">
        <v>0</v>
      </c>
      <c r="T802" s="68"/>
      <c r="U802" s="12" t="s">
        <v>91</v>
      </c>
    </row>
    <row r="803" spans="1:21" ht="18.75" hidden="1" x14ac:dyDescent="0.25">
      <c r="A803" s="13" t="str">
        <f t="shared" si="1555"/>
        <v>b</v>
      </c>
      <c r="B803" s="13" t="str">
        <f t="shared" si="1556"/>
        <v>b</v>
      </c>
      <c r="C803" s="5" t="s">
        <v>2</v>
      </c>
      <c r="D803" s="7" t="s">
        <v>10</v>
      </c>
      <c r="E803" s="23"/>
      <c r="F803" s="23"/>
      <c r="G803" s="23">
        <v>0</v>
      </c>
      <c r="H803" s="23"/>
      <c r="I803" s="23"/>
      <c r="J803" s="23">
        <f t="shared" si="1558"/>
        <v>0</v>
      </c>
      <c r="K803" s="23">
        <f t="shared" si="1559"/>
        <v>0</v>
      </c>
      <c r="L803" s="24" t="e">
        <f t="shared" si="1560"/>
        <v>#DIV/0!</v>
      </c>
      <c r="M803" s="28"/>
      <c r="N803" s="28"/>
      <c r="O803" s="23"/>
      <c r="P803" s="23">
        <f t="shared" si="1592"/>
        <v>0</v>
      </c>
      <c r="Q803" s="23">
        <f t="shared" si="1593"/>
        <v>0</v>
      </c>
      <c r="R803" s="26" t="e">
        <f t="shared" si="1544"/>
        <v>#DIV/0!</v>
      </c>
      <c r="S803" s="28"/>
      <c r="T803" s="68"/>
      <c r="U803" s="12" t="s">
        <v>91</v>
      </c>
    </row>
    <row r="804" spans="1:21" ht="18.75" hidden="1" x14ac:dyDescent="0.25">
      <c r="A804" s="13" t="str">
        <f t="shared" si="1555"/>
        <v>b</v>
      </c>
      <c r="B804" s="13" t="str">
        <f t="shared" si="1556"/>
        <v>b</v>
      </c>
      <c r="C804" s="5" t="s">
        <v>2</v>
      </c>
      <c r="D804" s="4" t="s">
        <v>11</v>
      </c>
      <c r="E804" s="22"/>
      <c r="F804" s="22"/>
      <c r="G804" s="22">
        <v>0</v>
      </c>
      <c r="H804" s="22"/>
      <c r="I804" s="22"/>
      <c r="J804" s="23">
        <f t="shared" si="1558"/>
        <v>0</v>
      </c>
      <c r="K804" s="23">
        <f t="shared" si="1559"/>
        <v>0</v>
      </c>
      <c r="L804" s="24" t="e">
        <f t="shared" si="1560"/>
        <v>#DIV/0!</v>
      </c>
      <c r="M804" s="22">
        <v>0</v>
      </c>
      <c r="N804" s="22">
        <v>0</v>
      </c>
      <c r="O804" s="22"/>
      <c r="P804" s="22">
        <f t="shared" si="1592"/>
        <v>0</v>
      </c>
      <c r="Q804" s="22">
        <f t="shared" si="1593"/>
        <v>0</v>
      </c>
      <c r="R804" s="25" t="e">
        <f t="shared" si="1544"/>
        <v>#DIV/0!</v>
      </c>
      <c r="S804" s="22">
        <v>0</v>
      </c>
      <c r="T804" s="63"/>
      <c r="U804" s="12" t="s">
        <v>91</v>
      </c>
    </row>
    <row r="805" spans="1:21" ht="18.75" hidden="1" x14ac:dyDescent="0.25">
      <c r="A805" s="13" t="str">
        <f t="shared" si="1555"/>
        <v>b</v>
      </c>
      <c r="B805" s="13" t="str">
        <f t="shared" si="1556"/>
        <v>b</v>
      </c>
      <c r="C805" s="5" t="s">
        <v>2</v>
      </c>
      <c r="D805" s="4" t="s">
        <v>12</v>
      </c>
      <c r="E805" s="22"/>
      <c r="F805" s="22"/>
      <c r="G805" s="22">
        <v>0</v>
      </c>
      <c r="H805" s="22"/>
      <c r="I805" s="22"/>
      <c r="J805" s="23">
        <f t="shared" si="1558"/>
        <v>0</v>
      </c>
      <c r="K805" s="23">
        <f t="shared" si="1559"/>
        <v>0</v>
      </c>
      <c r="L805" s="24" t="e">
        <f t="shared" si="1560"/>
        <v>#DIV/0!</v>
      </c>
      <c r="M805" s="22">
        <v>0</v>
      </c>
      <c r="N805" s="22">
        <v>0</v>
      </c>
      <c r="O805" s="22"/>
      <c r="P805" s="22">
        <f t="shared" si="1592"/>
        <v>0</v>
      </c>
      <c r="Q805" s="22">
        <f t="shared" si="1593"/>
        <v>0</v>
      </c>
      <c r="R805" s="25" t="e">
        <f t="shared" si="1544"/>
        <v>#DIV/0!</v>
      </c>
      <c r="S805" s="22">
        <v>0</v>
      </c>
      <c r="T805" s="63"/>
      <c r="U805" s="12" t="s">
        <v>91</v>
      </c>
    </row>
    <row r="806" spans="1:21" ht="18.75" hidden="1" x14ac:dyDescent="0.25">
      <c r="A806" s="13" t="str">
        <f t="shared" si="1555"/>
        <v>b</v>
      </c>
      <c r="B806" s="13" t="str">
        <f t="shared" si="1556"/>
        <v>b</v>
      </c>
      <c r="C806" s="5" t="s">
        <v>2</v>
      </c>
      <c r="D806" s="4" t="s">
        <v>13</v>
      </c>
      <c r="E806" s="22"/>
      <c r="F806" s="22"/>
      <c r="G806" s="22">
        <v>0</v>
      </c>
      <c r="H806" s="22"/>
      <c r="I806" s="22"/>
      <c r="J806" s="23">
        <f t="shared" si="1558"/>
        <v>0</v>
      </c>
      <c r="K806" s="23">
        <f t="shared" si="1559"/>
        <v>0</v>
      </c>
      <c r="L806" s="24" t="e">
        <f t="shared" si="1560"/>
        <v>#DIV/0!</v>
      </c>
      <c r="M806" s="22">
        <v>0</v>
      </c>
      <c r="N806" s="22">
        <v>0</v>
      </c>
      <c r="O806" s="22"/>
      <c r="P806" s="22">
        <f t="shared" si="1592"/>
        <v>0</v>
      </c>
      <c r="Q806" s="22">
        <f t="shared" si="1593"/>
        <v>0</v>
      </c>
      <c r="R806" s="25" t="e">
        <f t="shared" si="1544"/>
        <v>#DIV/0!</v>
      </c>
      <c r="S806" s="22">
        <v>0</v>
      </c>
      <c r="T806" s="63"/>
      <c r="U806" s="12" t="s">
        <v>91</v>
      </c>
    </row>
    <row r="807" spans="1:21" ht="36" hidden="1" x14ac:dyDescent="0.25">
      <c r="A807" s="13" t="str">
        <f t="shared" si="1555"/>
        <v>b</v>
      </c>
      <c r="B807" s="13" t="str">
        <f t="shared" si="1556"/>
        <v>a</v>
      </c>
      <c r="C807" s="16" t="s">
        <v>170</v>
      </c>
      <c r="D807" s="17" t="s">
        <v>70</v>
      </c>
      <c r="E807" s="23">
        <f t="shared" ref="E807:I807" si="1594">E808+E816+E817+E818</f>
        <v>117</v>
      </c>
      <c r="F807" s="23"/>
      <c r="G807" s="23">
        <f t="shared" ref="G807" si="1595">G808+G816+G817+G818</f>
        <v>2400300</v>
      </c>
      <c r="H807" s="23">
        <f t="shared" si="1594"/>
        <v>1649919</v>
      </c>
      <c r="I807" s="23">
        <f t="shared" si="1594"/>
        <v>900000</v>
      </c>
      <c r="J807" s="23">
        <f t="shared" si="1558"/>
        <v>2549919</v>
      </c>
      <c r="K807" s="49">
        <f t="shared" si="1559"/>
        <v>-149619</v>
      </c>
      <c r="L807" s="50">
        <f t="shared" si="1560"/>
        <v>1.0623334583177102</v>
      </c>
      <c r="M807" s="27">
        <f t="shared" ref="M807:N807" si="1596">M808+M816+M817+M818</f>
        <v>3000000</v>
      </c>
      <c r="N807" s="27">
        <f t="shared" si="1596"/>
        <v>3000000</v>
      </c>
      <c r="O807" s="23">
        <f t="shared" ref="O807" si="1597">O808+O816+O817+O818</f>
        <v>952076</v>
      </c>
      <c r="P807" s="23">
        <f t="shared" ref="P807" si="1598">P808+P816+P817+P818</f>
        <v>3501995</v>
      </c>
      <c r="Q807" s="49">
        <f t="shared" ref="Q807" si="1599">Q808+Q816+Q817+Q818</f>
        <v>-501995</v>
      </c>
      <c r="R807" s="53">
        <f t="shared" si="1544"/>
        <v>1.1673316666666667</v>
      </c>
      <c r="S807" s="27">
        <f t="shared" ref="S807" si="1600">S808+S816+S817+S818</f>
        <v>0</v>
      </c>
      <c r="T807" s="70"/>
      <c r="U807" s="12" t="s">
        <v>91</v>
      </c>
    </row>
    <row r="808" spans="1:21" ht="18.75" hidden="1" x14ac:dyDescent="0.25">
      <c r="A808" s="13" t="str">
        <f t="shared" si="1555"/>
        <v>b</v>
      </c>
      <c r="B808" s="13" t="str">
        <f t="shared" si="1556"/>
        <v>a</v>
      </c>
      <c r="C808" s="3" t="s">
        <v>2</v>
      </c>
      <c r="D808" s="4" t="s">
        <v>3</v>
      </c>
      <c r="E808" s="22">
        <f t="shared" ref="E808:I808" si="1601">E809+E810+E811+E812+E813+E814+E815</f>
        <v>117</v>
      </c>
      <c r="F808" s="22"/>
      <c r="G808" s="22">
        <f t="shared" si="1601"/>
        <v>2400300</v>
      </c>
      <c r="H808" s="22">
        <f t="shared" si="1601"/>
        <v>1649919</v>
      </c>
      <c r="I808" s="22">
        <f t="shared" si="1601"/>
        <v>900000</v>
      </c>
      <c r="J808" s="23">
        <f t="shared" si="1558"/>
        <v>2549919</v>
      </c>
      <c r="K808" s="49">
        <f t="shared" si="1559"/>
        <v>-149619</v>
      </c>
      <c r="L808" s="50">
        <f t="shared" si="1560"/>
        <v>1.0623334583177102</v>
      </c>
      <c r="M808" s="22">
        <f t="shared" ref="M808:N808" si="1602">M809+M810+M811+M812+M813+M814+M815</f>
        <v>3000000</v>
      </c>
      <c r="N808" s="22">
        <f t="shared" si="1602"/>
        <v>3000000</v>
      </c>
      <c r="O808" s="22">
        <f t="shared" ref="O808:Q808" si="1603">O809+O810+O811+O812+O813+O814+O815</f>
        <v>952076</v>
      </c>
      <c r="P808" s="22">
        <f t="shared" si="1603"/>
        <v>3501995</v>
      </c>
      <c r="Q808" s="51">
        <f t="shared" si="1603"/>
        <v>-501995</v>
      </c>
      <c r="R808" s="52">
        <f t="shared" si="1544"/>
        <v>1.1673316666666667</v>
      </c>
      <c r="S808" s="22">
        <f t="shared" ref="S808" si="1604">S809+S810+S811+S812+S813+S814+S815</f>
        <v>0</v>
      </c>
      <c r="T808" s="63"/>
      <c r="U808" s="12" t="s">
        <v>91</v>
      </c>
    </row>
    <row r="809" spans="1:21" ht="18.75" hidden="1" x14ac:dyDescent="0.25">
      <c r="A809" s="13" t="str">
        <f t="shared" si="1555"/>
        <v>b</v>
      </c>
      <c r="B809" s="13" t="str">
        <f t="shared" si="1556"/>
        <v>b</v>
      </c>
      <c r="C809" s="5" t="s">
        <v>2</v>
      </c>
      <c r="D809" s="6" t="s">
        <v>4</v>
      </c>
      <c r="E809" s="23"/>
      <c r="F809" s="23"/>
      <c r="G809" s="23">
        <v>0</v>
      </c>
      <c r="H809" s="23"/>
      <c r="I809" s="23"/>
      <c r="J809" s="23">
        <f t="shared" si="1558"/>
        <v>0</v>
      </c>
      <c r="K809" s="23">
        <f t="shared" si="1559"/>
        <v>0</v>
      </c>
      <c r="L809" s="24" t="e">
        <f t="shared" si="1560"/>
        <v>#DIV/0!</v>
      </c>
      <c r="M809" s="28">
        <v>0</v>
      </c>
      <c r="N809" s="28">
        <v>0</v>
      </c>
      <c r="O809" s="23"/>
      <c r="P809" s="23">
        <f t="shared" ref="P809:P818" si="1605">J809+O809</f>
        <v>0</v>
      </c>
      <c r="Q809" s="23">
        <f t="shared" ref="Q809:Q818" si="1606">N809-P809</f>
        <v>0</v>
      </c>
      <c r="R809" s="26" t="e">
        <f t="shared" si="1544"/>
        <v>#DIV/0!</v>
      </c>
      <c r="S809" s="28">
        <v>0</v>
      </c>
      <c r="T809" s="68"/>
      <c r="U809" s="12" t="s">
        <v>91</v>
      </c>
    </row>
    <row r="810" spans="1:21" ht="18.75" hidden="1" x14ac:dyDescent="0.25">
      <c r="A810" s="13" t="str">
        <f t="shared" si="1555"/>
        <v>b</v>
      </c>
      <c r="B810" s="13" t="str">
        <f t="shared" si="1556"/>
        <v>a</v>
      </c>
      <c r="C810" s="5" t="s">
        <v>2</v>
      </c>
      <c r="D810" s="6" t="s">
        <v>5</v>
      </c>
      <c r="E810" s="23"/>
      <c r="F810" s="23"/>
      <c r="G810" s="23">
        <v>215750</v>
      </c>
      <c r="H810" s="23">
        <v>144245</v>
      </c>
      <c r="I810" s="23"/>
      <c r="J810" s="23">
        <f t="shared" si="1558"/>
        <v>144245</v>
      </c>
      <c r="K810" s="49">
        <f t="shared" si="1559"/>
        <v>71505</v>
      </c>
      <c r="L810" s="50">
        <f t="shared" si="1560"/>
        <v>0.66857473928157585</v>
      </c>
      <c r="M810" s="28">
        <v>286000</v>
      </c>
      <c r="N810" s="28">
        <v>287250</v>
      </c>
      <c r="O810" s="23"/>
      <c r="P810" s="23">
        <f t="shared" si="1605"/>
        <v>144245</v>
      </c>
      <c r="Q810" s="49">
        <f t="shared" si="1606"/>
        <v>143005</v>
      </c>
      <c r="R810" s="53">
        <f t="shared" si="1544"/>
        <v>0.50215839860748479</v>
      </c>
      <c r="S810" s="28">
        <v>0</v>
      </c>
      <c r="T810" s="68"/>
      <c r="U810" s="12" t="s">
        <v>91</v>
      </c>
    </row>
    <row r="811" spans="1:21" ht="18.75" hidden="1" x14ac:dyDescent="0.25">
      <c r="A811" s="13" t="str">
        <f t="shared" si="1555"/>
        <v>b</v>
      </c>
      <c r="B811" s="13" t="str">
        <f t="shared" si="1556"/>
        <v>b</v>
      </c>
      <c r="C811" s="5" t="s">
        <v>2</v>
      </c>
      <c r="D811" s="6" t="s">
        <v>6</v>
      </c>
      <c r="E811" s="23"/>
      <c r="F811" s="23"/>
      <c r="G811" s="23">
        <v>0</v>
      </c>
      <c r="H811" s="23"/>
      <c r="I811" s="23"/>
      <c r="J811" s="23">
        <f t="shared" si="1558"/>
        <v>0</v>
      </c>
      <c r="K811" s="23">
        <f t="shared" si="1559"/>
        <v>0</v>
      </c>
      <c r="L811" s="24" t="e">
        <f t="shared" si="1560"/>
        <v>#DIV/0!</v>
      </c>
      <c r="M811" s="28">
        <v>0</v>
      </c>
      <c r="N811" s="28">
        <v>0</v>
      </c>
      <c r="O811" s="23"/>
      <c r="P811" s="23">
        <f t="shared" si="1605"/>
        <v>0</v>
      </c>
      <c r="Q811" s="23">
        <f t="shared" si="1606"/>
        <v>0</v>
      </c>
      <c r="R811" s="26" t="e">
        <f t="shared" si="1544"/>
        <v>#DIV/0!</v>
      </c>
      <c r="S811" s="28">
        <v>0</v>
      </c>
      <c r="T811" s="68"/>
      <c r="U811" s="12" t="s">
        <v>91</v>
      </c>
    </row>
    <row r="812" spans="1:21" ht="18.75" hidden="1" x14ac:dyDescent="0.25">
      <c r="A812" s="13" t="str">
        <f t="shared" si="1555"/>
        <v>b</v>
      </c>
      <c r="B812" s="13" t="str">
        <f t="shared" si="1556"/>
        <v>b</v>
      </c>
      <c r="C812" s="5" t="s">
        <v>2</v>
      </c>
      <c r="D812" s="7" t="s">
        <v>7</v>
      </c>
      <c r="E812" s="23"/>
      <c r="F812" s="23"/>
      <c r="G812" s="23">
        <v>0</v>
      </c>
      <c r="H812" s="23"/>
      <c r="I812" s="23"/>
      <c r="J812" s="23">
        <f t="shared" si="1558"/>
        <v>0</v>
      </c>
      <c r="K812" s="23">
        <f t="shared" si="1559"/>
        <v>0</v>
      </c>
      <c r="L812" s="24" t="e">
        <f t="shared" si="1560"/>
        <v>#DIV/0!</v>
      </c>
      <c r="M812" s="28">
        <v>0</v>
      </c>
      <c r="N812" s="28">
        <v>0</v>
      </c>
      <c r="O812" s="23"/>
      <c r="P812" s="23">
        <f t="shared" si="1605"/>
        <v>0</v>
      </c>
      <c r="Q812" s="23">
        <f t="shared" si="1606"/>
        <v>0</v>
      </c>
      <c r="R812" s="26" t="e">
        <f t="shared" si="1544"/>
        <v>#DIV/0!</v>
      </c>
      <c r="S812" s="28">
        <v>0</v>
      </c>
      <c r="T812" s="68"/>
      <c r="U812" s="12" t="s">
        <v>91</v>
      </c>
    </row>
    <row r="813" spans="1:21" ht="18.75" hidden="1" x14ac:dyDescent="0.25">
      <c r="A813" s="13" t="str">
        <f t="shared" si="1555"/>
        <v>b</v>
      </c>
      <c r="B813" s="13" t="str">
        <f t="shared" si="1556"/>
        <v>b</v>
      </c>
      <c r="C813" s="5" t="s">
        <v>2</v>
      </c>
      <c r="D813" s="7" t="s">
        <v>8</v>
      </c>
      <c r="E813" s="23"/>
      <c r="F813" s="23"/>
      <c r="G813" s="23"/>
      <c r="H813" s="23"/>
      <c r="I813" s="23"/>
      <c r="J813" s="23">
        <f t="shared" si="1558"/>
        <v>0</v>
      </c>
      <c r="K813" s="23">
        <f t="shared" si="1559"/>
        <v>0</v>
      </c>
      <c r="L813" s="24" t="e">
        <f t="shared" si="1560"/>
        <v>#DIV/0!</v>
      </c>
      <c r="M813" s="28">
        <v>0</v>
      </c>
      <c r="N813" s="28">
        <v>0</v>
      </c>
      <c r="O813" s="23"/>
      <c r="P813" s="23">
        <f t="shared" si="1605"/>
        <v>0</v>
      </c>
      <c r="Q813" s="23">
        <f t="shared" si="1606"/>
        <v>0</v>
      </c>
      <c r="R813" s="26" t="e">
        <f t="shared" si="1544"/>
        <v>#DIV/0!</v>
      </c>
      <c r="S813" s="28">
        <v>0</v>
      </c>
      <c r="T813" s="68"/>
      <c r="U813" s="12" t="s">
        <v>91</v>
      </c>
    </row>
    <row r="814" spans="1:21" ht="18.75" hidden="1" x14ac:dyDescent="0.25">
      <c r="A814" s="13" t="str">
        <f t="shared" si="1555"/>
        <v>b</v>
      </c>
      <c r="B814" s="13" t="str">
        <f t="shared" si="1556"/>
        <v>a</v>
      </c>
      <c r="C814" s="5" t="s">
        <v>2</v>
      </c>
      <c r="D814" s="7" t="s">
        <v>9</v>
      </c>
      <c r="E814" s="23">
        <v>117</v>
      </c>
      <c r="F814" s="23"/>
      <c r="G814" s="23">
        <v>2184550</v>
      </c>
      <c r="H814" s="23">
        <v>1505674</v>
      </c>
      <c r="I814" s="23">
        <v>900000</v>
      </c>
      <c r="J814" s="23">
        <f t="shared" si="1558"/>
        <v>2405674</v>
      </c>
      <c r="K814" s="49">
        <f t="shared" si="1559"/>
        <v>-221124</v>
      </c>
      <c r="L814" s="50">
        <f t="shared" si="1560"/>
        <v>1.1012217619189306</v>
      </c>
      <c r="M814" s="28">
        <v>2714000</v>
      </c>
      <c r="N814" s="28">
        <v>2712750</v>
      </c>
      <c r="O814" s="23">
        <v>952076</v>
      </c>
      <c r="P814" s="23">
        <f t="shared" si="1605"/>
        <v>3357750</v>
      </c>
      <c r="Q814" s="49">
        <f t="shared" si="1606"/>
        <v>-645000</v>
      </c>
      <c r="R814" s="53">
        <f t="shared" si="1544"/>
        <v>1.2377661045064972</v>
      </c>
      <c r="S814" s="28">
        <v>0</v>
      </c>
      <c r="T814" s="68"/>
      <c r="U814" s="12" t="s">
        <v>91</v>
      </c>
    </row>
    <row r="815" spans="1:21" ht="18.75" hidden="1" x14ac:dyDescent="0.25">
      <c r="A815" s="13" t="str">
        <f t="shared" si="1555"/>
        <v>b</v>
      </c>
      <c r="B815" s="13" t="str">
        <f t="shared" si="1556"/>
        <v>b</v>
      </c>
      <c r="C815" s="5" t="s">
        <v>2</v>
      </c>
      <c r="D815" s="7" t="s">
        <v>10</v>
      </c>
      <c r="E815" s="23"/>
      <c r="F815" s="23"/>
      <c r="G815" s="23">
        <v>0</v>
      </c>
      <c r="H815" s="23"/>
      <c r="I815" s="23"/>
      <c r="J815" s="23">
        <f t="shared" si="1558"/>
        <v>0</v>
      </c>
      <c r="K815" s="23">
        <f t="shared" si="1559"/>
        <v>0</v>
      </c>
      <c r="L815" s="24" t="e">
        <f t="shared" si="1560"/>
        <v>#DIV/0!</v>
      </c>
      <c r="M815" s="28">
        <v>0</v>
      </c>
      <c r="N815" s="28">
        <v>0</v>
      </c>
      <c r="O815" s="23"/>
      <c r="P815" s="23">
        <f t="shared" si="1605"/>
        <v>0</v>
      </c>
      <c r="Q815" s="23">
        <f t="shared" si="1606"/>
        <v>0</v>
      </c>
      <c r="R815" s="26" t="e">
        <f t="shared" si="1544"/>
        <v>#DIV/0!</v>
      </c>
      <c r="S815" s="28">
        <v>0</v>
      </c>
      <c r="T815" s="68"/>
      <c r="U815" s="12" t="s">
        <v>91</v>
      </c>
    </row>
    <row r="816" spans="1:21" ht="18.75" hidden="1" x14ac:dyDescent="0.25">
      <c r="A816" s="13" t="str">
        <f t="shared" si="1555"/>
        <v>b</v>
      </c>
      <c r="B816" s="13" t="str">
        <f t="shared" si="1556"/>
        <v>b</v>
      </c>
      <c r="C816" s="5" t="s">
        <v>2</v>
      </c>
      <c r="D816" s="4" t="s">
        <v>11</v>
      </c>
      <c r="E816" s="22"/>
      <c r="F816" s="22"/>
      <c r="G816" s="22">
        <v>0</v>
      </c>
      <c r="H816" s="22"/>
      <c r="I816" s="22"/>
      <c r="J816" s="23">
        <f t="shared" si="1558"/>
        <v>0</v>
      </c>
      <c r="K816" s="23">
        <f t="shared" si="1559"/>
        <v>0</v>
      </c>
      <c r="L816" s="24" t="e">
        <f t="shared" si="1560"/>
        <v>#DIV/0!</v>
      </c>
      <c r="M816" s="22">
        <v>0</v>
      </c>
      <c r="N816" s="22">
        <v>0</v>
      </c>
      <c r="O816" s="22"/>
      <c r="P816" s="22">
        <f t="shared" si="1605"/>
        <v>0</v>
      </c>
      <c r="Q816" s="22">
        <f t="shared" si="1606"/>
        <v>0</v>
      </c>
      <c r="R816" s="25" t="e">
        <f t="shared" si="1544"/>
        <v>#DIV/0!</v>
      </c>
      <c r="S816" s="22">
        <v>0</v>
      </c>
      <c r="T816" s="63"/>
      <c r="U816" s="12" t="s">
        <v>91</v>
      </c>
    </row>
    <row r="817" spans="1:21" ht="18.75" hidden="1" x14ac:dyDescent="0.25">
      <c r="A817" s="13" t="str">
        <f t="shared" si="1555"/>
        <v>b</v>
      </c>
      <c r="B817" s="13" t="str">
        <f t="shared" si="1556"/>
        <v>b</v>
      </c>
      <c r="C817" s="5" t="s">
        <v>2</v>
      </c>
      <c r="D817" s="4" t="s">
        <v>12</v>
      </c>
      <c r="E817" s="22"/>
      <c r="F817" s="22"/>
      <c r="G817" s="22">
        <v>0</v>
      </c>
      <c r="H817" s="22"/>
      <c r="I817" s="22"/>
      <c r="J817" s="23">
        <f t="shared" si="1558"/>
        <v>0</v>
      </c>
      <c r="K817" s="23">
        <f t="shared" si="1559"/>
        <v>0</v>
      </c>
      <c r="L817" s="24" t="e">
        <f t="shared" si="1560"/>
        <v>#DIV/0!</v>
      </c>
      <c r="M817" s="22">
        <v>0</v>
      </c>
      <c r="N817" s="22">
        <v>0</v>
      </c>
      <c r="O817" s="22"/>
      <c r="P817" s="22">
        <f t="shared" si="1605"/>
        <v>0</v>
      </c>
      <c r="Q817" s="22">
        <f t="shared" si="1606"/>
        <v>0</v>
      </c>
      <c r="R817" s="25" t="e">
        <f t="shared" si="1544"/>
        <v>#DIV/0!</v>
      </c>
      <c r="S817" s="22">
        <v>0</v>
      </c>
      <c r="T817" s="63"/>
      <c r="U817" s="12" t="s">
        <v>91</v>
      </c>
    </row>
    <row r="818" spans="1:21" ht="18.75" hidden="1" x14ac:dyDescent="0.25">
      <c r="A818" s="13" t="str">
        <f t="shared" si="1555"/>
        <v>b</v>
      </c>
      <c r="B818" s="13" t="str">
        <f t="shared" si="1556"/>
        <v>b</v>
      </c>
      <c r="C818" s="5" t="s">
        <v>2</v>
      </c>
      <c r="D818" s="4" t="s">
        <v>13</v>
      </c>
      <c r="E818" s="22"/>
      <c r="F818" s="22"/>
      <c r="G818" s="22">
        <v>0</v>
      </c>
      <c r="H818" s="22"/>
      <c r="I818" s="22"/>
      <c r="J818" s="23">
        <f t="shared" si="1558"/>
        <v>0</v>
      </c>
      <c r="K818" s="23">
        <f t="shared" si="1559"/>
        <v>0</v>
      </c>
      <c r="L818" s="24" t="e">
        <f t="shared" si="1560"/>
        <v>#DIV/0!</v>
      </c>
      <c r="M818" s="22">
        <v>0</v>
      </c>
      <c r="N818" s="22">
        <v>0</v>
      </c>
      <c r="O818" s="22"/>
      <c r="P818" s="22">
        <f t="shared" si="1605"/>
        <v>0</v>
      </c>
      <c r="Q818" s="22">
        <f t="shared" si="1606"/>
        <v>0</v>
      </c>
      <c r="R818" s="25" t="e">
        <f t="shared" si="1544"/>
        <v>#DIV/0!</v>
      </c>
      <c r="S818" s="22">
        <v>0</v>
      </c>
      <c r="T818" s="63"/>
      <c r="U818" s="12" t="s">
        <v>91</v>
      </c>
    </row>
    <row r="819" spans="1:21" ht="71.25" hidden="1" customHeight="1" x14ac:dyDescent="0.25">
      <c r="A819" s="13" t="str">
        <f t="shared" si="1555"/>
        <v>b</v>
      </c>
      <c r="B819" s="13" t="str">
        <f t="shared" si="1556"/>
        <v>a</v>
      </c>
      <c r="C819" s="16" t="s">
        <v>171</v>
      </c>
      <c r="D819" s="17" t="s">
        <v>71</v>
      </c>
      <c r="E819" s="23">
        <f t="shared" ref="E819:G819" si="1607">E820+E828+E829+E830</f>
        <v>78650</v>
      </c>
      <c r="F819" s="23">
        <f t="shared" ref="F819" si="1608">F820+F828+F829+F830</f>
        <v>31260.31</v>
      </c>
      <c r="G819" s="23">
        <f t="shared" si="1607"/>
        <v>8127500</v>
      </c>
      <c r="H819" s="23">
        <f t="shared" ref="H819:I819" si="1609">H820+H828+H829+H830</f>
        <v>5047144</v>
      </c>
      <c r="I819" s="23">
        <f t="shared" si="1609"/>
        <v>3080356</v>
      </c>
      <c r="J819" s="23">
        <f t="shared" si="1558"/>
        <v>8127500</v>
      </c>
      <c r="K819" s="49">
        <f t="shared" si="1559"/>
        <v>0</v>
      </c>
      <c r="L819" s="50">
        <f t="shared" si="1560"/>
        <v>1</v>
      </c>
      <c r="M819" s="27">
        <f t="shared" ref="M819:N819" si="1610">M820+M828+M829+M830</f>
        <v>9800000</v>
      </c>
      <c r="N819" s="27">
        <f t="shared" si="1610"/>
        <v>9800000</v>
      </c>
      <c r="O819" s="23">
        <f t="shared" ref="O819" si="1611">O820+O828+O829+O830</f>
        <v>1672500</v>
      </c>
      <c r="P819" s="23">
        <f t="shared" ref="P819" si="1612">P820+P828+P829+P830</f>
        <v>9800000</v>
      </c>
      <c r="Q819" s="49">
        <f t="shared" ref="Q819" si="1613">Q820+Q828+Q829+Q830</f>
        <v>0</v>
      </c>
      <c r="R819" s="53">
        <f t="shared" si="1544"/>
        <v>1</v>
      </c>
      <c r="S819" s="27">
        <f t="shared" ref="S819" si="1614">S820+S828+S829+S830</f>
        <v>0</v>
      </c>
      <c r="T819" s="70"/>
      <c r="U819" s="12" t="s">
        <v>91</v>
      </c>
    </row>
    <row r="820" spans="1:21" ht="18.75" hidden="1" x14ac:dyDescent="0.25">
      <c r="A820" s="13" t="str">
        <f t="shared" si="1555"/>
        <v>b</v>
      </c>
      <c r="B820" s="13" t="str">
        <f t="shared" si="1556"/>
        <v>a</v>
      </c>
      <c r="C820" s="3" t="s">
        <v>2</v>
      </c>
      <c r="D820" s="4" t="s">
        <v>3</v>
      </c>
      <c r="E820" s="22">
        <f t="shared" ref="E820:I820" si="1615">E821+E822+E823+E824+E825+E826+E827</f>
        <v>78650</v>
      </c>
      <c r="F820" s="22">
        <f t="shared" ref="F820" si="1616">F821+F822+F823+F824+F825+F826+F827</f>
        <v>31260.31</v>
      </c>
      <c r="G820" s="22">
        <f t="shared" si="1615"/>
        <v>8127500</v>
      </c>
      <c r="H820" s="22">
        <f t="shared" si="1615"/>
        <v>5047144</v>
      </c>
      <c r="I820" s="22">
        <f t="shared" si="1615"/>
        <v>3080356</v>
      </c>
      <c r="J820" s="23">
        <f t="shared" si="1558"/>
        <v>8127500</v>
      </c>
      <c r="K820" s="49">
        <f t="shared" si="1559"/>
        <v>0</v>
      </c>
      <c r="L820" s="50">
        <f t="shared" si="1560"/>
        <v>1</v>
      </c>
      <c r="M820" s="22">
        <f t="shared" ref="M820:N820" si="1617">M821+M822+M823+M824+M825+M826+M827</f>
        <v>9800000</v>
      </c>
      <c r="N820" s="22">
        <f t="shared" si="1617"/>
        <v>9800000</v>
      </c>
      <c r="O820" s="22">
        <f t="shared" ref="O820:Q820" si="1618">O821+O822+O823+O824+O825+O826+O827</f>
        <v>1672500</v>
      </c>
      <c r="P820" s="22">
        <f t="shared" si="1618"/>
        <v>9800000</v>
      </c>
      <c r="Q820" s="51">
        <f t="shared" si="1618"/>
        <v>0</v>
      </c>
      <c r="R820" s="52">
        <f t="shared" si="1544"/>
        <v>1</v>
      </c>
      <c r="S820" s="22">
        <f t="shared" ref="S820" si="1619">S821+S822+S823+S824+S825+S826+S827</f>
        <v>0</v>
      </c>
      <c r="T820" s="63"/>
      <c r="U820" s="12" t="s">
        <v>91</v>
      </c>
    </row>
    <row r="821" spans="1:21" ht="18.75" hidden="1" x14ac:dyDescent="0.25">
      <c r="A821" s="13" t="str">
        <f t="shared" si="1555"/>
        <v>b</v>
      </c>
      <c r="B821" s="13" t="str">
        <f t="shared" si="1556"/>
        <v>b</v>
      </c>
      <c r="C821" s="5" t="s">
        <v>2</v>
      </c>
      <c r="D821" s="6" t="s">
        <v>4</v>
      </c>
      <c r="E821" s="23"/>
      <c r="F821" s="23"/>
      <c r="G821" s="23">
        <v>0</v>
      </c>
      <c r="H821" s="23"/>
      <c r="I821" s="23"/>
      <c r="J821" s="23">
        <f t="shared" si="1558"/>
        <v>0</v>
      </c>
      <c r="K821" s="23">
        <f t="shared" si="1559"/>
        <v>0</v>
      </c>
      <c r="L821" s="24" t="e">
        <f t="shared" si="1560"/>
        <v>#DIV/0!</v>
      </c>
      <c r="M821" s="28">
        <v>0</v>
      </c>
      <c r="N821" s="28">
        <v>0</v>
      </c>
      <c r="O821" s="23"/>
      <c r="P821" s="23">
        <f t="shared" ref="P821:P830" si="1620">J821+O821</f>
        <v>0</v>
      </c>
      <c r="Q821" s="23">
        <f t="shared" ref="Q821:Q830" si="1621">N821-P821</f>
        <v>0</v>
      </c>
      <c r="R821" s="26" t="e">
        <f t="shared" si="1544"/>
        <v>#DIV/0!</v>
      </c>
      <c r="S821" s="28">
        <v>0</v>
      </c>
      <c r="T821" s="68"/>
      <c r="U821" s="12" t="s">
        <v>91</v>
      </c>
    </row>
    <row r="822" spans="1:21" ht="18.75" hidden="1" x14ac:dyDescent="0.25">
      <c r="A822" s="13" t="str">
        <f t="shared" si="1555"/>
        <v>b</v>
      </c>
      <c r="B822" s="13" t="str">
        <f t="shared" si="1556"/>
        <v>a</v>
      </c>
      <c r="C822" s="5" t="s">
        <v>2</v>
      </c>
      <c r="D822" s="6" t="s">
        <v>5</v>
      </c>
      <c r="E822" s="23"/>
      <c r="F822" s="23"/>
      <c r="G822" s="23">
        <v>178000</v>
      </c>
      <c r="H822" s="23">
        <v>108000</v>
      </c>
      <c r="I822" s="23">
        <v>70000</v>
      </c>
      <c r="J822" s="23">
        <f t="shared" si="1558"/>
        <v>178000</v>
      </c>
      <c r="K822" s="49">
        <f t="shared" si="1559"/>
        <v>0</v>
      </c>
      <c r="L822" s="50">
        <f t="shared" si="1560"/>
        <v>1</v>
      </c>
      <c r="M822" s="28">
        <v>216000</v>
      </c>
      <c r="N822" s="28">
        <v>240000</v>
      </c>
      <c r="O822" s="23">
        <v>62000</v>
      </c>
      <c r="P822" s="23">
        <f t="shared" si="1620"/>
        <v>240000</v>
      </c>
      <c r="Q822" s="49">
        <f t="shared" si="1621"/>
        <v>0</v>
      </c>
      <c r="R822" s="53">
        <f t="shared" si="1544"/>
        <v>1</v>
      </c>
      <c r="S822" s="28">
        <v>0</v>
      </c>
      <c r="T822" s="68"/>
      <c r="U822" s="12" t="s">
        <v>91</v>
      </c>
    </row>
    <row r="823" spans="1:21" ht="18.75" hidden="1" x14ac:dyDescent="0.25">
      <c r="A823" s="13" t="str">
        <f t="shared" si="1555"/>
        <v>b</v>
      </c>
      <c r="B823" s="13" t="str">
        <f t="shared" si="1556"/>
        <v>b</v>
      </c>
      <c r="C823" s="5" t="s">
        <v>2</v>
      </c>
      <c r="D823" s="6" t="s">
        <v>6</v>
      </c>
      <c r="E823" s="23"/>
      <c r="F823" s="23"/>
      <c r="G823" s="23">
        <v>0</v>
      </c>
      <c r="H823" s="23"/>
      <c r="I823" s="23"/>
      <c r="J823" s="23">
        <f t="shared" si="1558"/>
        <v>0</v>
      </c>
      <c r="K823" s="23">
        <f t="shared" si="1559"/>
        <v>0</v>
      </c>
      <c r="L823" s="24" t="e">
        <f t="shared" si="1560"/>
        <v>#DIV/0!</v>
      </c>
      <c r="M823" s="28">
        <v>0</v>
      </c>
      <c r="N823" s="28">
        <v>0</v>
      </c>
      <c r="O823" s="23"/>
      <c r="P823" s="23">
        <f t="shared" si="1620"/>
        <v>0</v>
      </c>
      <c r="Q823" s="23">
        <f t="shared" si="1621"/>
        <v>0</v>
      </c>
      <c r="R823" s="26" t="e">
        <f t="shared" si="1544"/>
        <v>#DIV/0!</v>
      </c>
      <c r="S823" s="28">
        <v>0</v>
      </c>
      <c r="T823" s="68"/>
      <c r="U823" s="12" t="s">
        <v>91</v>
      </c>
    </row>
    <row r="824" spans="1:21" ht="18.75" hidden="1" x14ac:dyDescent="0.25">
      <c r="A824" s="13" t="str">
        <f t="shared" si="1555"/>
        <v>b</v>
      </c>
      <c r="B824" s="13" t="str">
        <f t="shared" si="1556"/>
        <v>b</v>
      </c>
      <c r="C824" s="5" t="s">
        <v>2</v>
      </c>
      <c r="D824" s="7" t="s">
        <v>7</v>
      </c>
      <c r="E824" s="23"/>
      <c r="F824" s="23"/>
      <c r="G824" s="23">
        <v>0</v>
      </c>
      <c r="H824" s="23"/>
      <c r="I824" s="23"/>
      <c r="J824" s="23">
        <f t="shared" si="1558"/>
        <v>0</v>
      </c>
      <c r="K824" s="23">
        <f t="shared" si="1559"/>
        <v>0</v>
      </c>
      <c r="L824" s="24" t="e">
        <f t="shared" si="1560"/>
        <v>#DIV/0!</v>
      </c>
      <c r="M824" s="28">
        <v>0</v>
      </c>
      <c r="N824" s="28">
        <v>0</v>
      </c>
      <c r="O824" s="23"/>
      <c r="P824" s="23">
        <f t="shared" si="1620"/>
        <v>0</v>
      </c>
      <c r="Q824" s="23">
        <f t="shared" si="1621"/>
        <v>0</v>
      </c>
      <c r="R824" s="26" t="e">
        <f t="shared" ref="R824:R887" si="1622">P824/N824</f>
        <v>#DIV/0!</v>
      </c>
      <c r="S824" s="28">
        <v>0</v>
      </c>
      <c r="T824" s="68"/>
      <c r="U824" s="12" t="s">
        <v>91</v>
      </c>
    </row>
    <row r="825" spans="1:21" ht="18.75" hidden="1" x14ac:dyDescent="0.25">
      <c r="A825" s="13" t="str">
        <f t="shared" si="1555"/>
        <v>b</v>
      </c>
      <c r="B825" s="13" t="str">
        <f t="shared" si="1556"/>
        <v>b</v>
      </c>
      <c r="C825" s="5" t="s">
        <v>2</v>
      </c>
      <c r="D825" s="7" t="s">
        <v>8</v>
      </c>
      <c r="E825" s="23"/>
      <c r="F825" s="23"/>
      <c r="G825" s="23">
        <v>0</v>
      </c>
      <c r="H825" s="23"/>
      <c r="I825" s="23"/>
      <c r="J825" s="23">
        <f t="shared" si="1558"/>
        <v>0</v>
      </c>
      <c r="K825" s="23">
        <f t="shared" si="1559"/>
        <v>0</v>
      </c>
      <c r="L825" s="24" t="e">
        <f t="shared" si="1560"/>
        <v>#DIV/0!</v>
      </c>
      <c r="M825" s="28">
        <v>0</v>
      </c>
      <c r="N825" s="28">
        <v>0</v>
      </c>
      <c r="O825" s="23"/>
      <c r="P825" s="23">
        <f t="shared" si="1620"/>
        <v>0</v>
      </c>
      <c r="Q825" s="23">
        <f t="shared" si="1621"/>
        <v>0</v>
      </c>
      <c r="R825" s="26" t="e">
        <f t="shared" si="1622"/>
        <v>#DIV/0!</v>
      </c>
      <c r="S825" s="28">
        <v>0</v>
      </c>
      <c r="T825" s="68"/>
      <c r="U825" s="12" t="s">
        <v>91</v>
      </c>
    </row>
    <row r="826" spans="1:21" ht="18.75" hidden="1" x14ac:dyDescent="0.25">
      <c r="A826" s="13" t="str">
        <f t="shared" si="1555"/>
        <v>b</v>
      </c>
      <c r="B826" s="13" t="str">
        <f t="shared" si="1556"/>
        <v>a</v>
      </c>
      <c r="C826" s="5" t="s">
        <v>2</v>
      </c>
      <c r="D826" s="7" t="s">
        <v>9</v>
      </c>
      <c r="E826" s="23">
        <v>78650</v>
      </c>
      <c r="F826" s="23">
        <v>31260.31</v>
      </c>
      <c r="G826" s="23">
        <v>7949500</v>
      </c>
      <c r="H826" s="23">
        <v>4939144</v>
      </c>
      <c r="I826" s="23">
        <v>3010356</v>
      </c>
      <c r="J826" s="23">
        <f t="shared" si="1558"/>
        <v>7949500</v>
      </c>
      <c r="K826" s="49">
        <f t="shared" si="1559"/>
        <v>0</v>
      </c>
      <c r="L826" s="50">
        <f t="shared" si="1560"/>
        <v>1</v>
      </c>
      <c r="M826" s="28">
        <v>9584000</v>
      </c>
      <c r="N826" s="28">
        <v>9560000</v>
      </c>
      <c r="O826" s="23">
        <v>1610500</v>
      </c>
      <c r="P826" s="23">
        <f t="shared" si="1620"/>
        <v>9560000</v>
      </c>
      <c r="Q826" s="49">
        <f t="shared" si="1621"/>
        <v>0</v>
      </c>
      <c r="R826" s="53">
        <f t="shared" si="1622"/>
        <v>1</v>
      </c>
      <c r="S826" s="28">
        <v>0</v>
      </c>
      <c r="T826" s="68"/>
      <c r="U826" s="12" t="s">
        <v>91</v>
      </c>
    </row>
    <row r="827" spans="1:21" ht="18.75" hidden="1" x14ac:dyDescent="0.25">
      <c r="A827" s="13" t="str">
        <f t="shared" si="1555"/>
        <v>b</v>
      </c>
      <c r="B827" s="13" t="str">
        <f t="shared" si="1556"/>
        <v>b</v>
      </c>
      <c r="C827" s="5" t="s">
        <v>2</v>
      </c>
      <c r="D827" s="7" t="s">
        <v>10</v>
      </c>
      <c r="E827" s="23"/>
      <c r="F827" s="23"/>
      <c r="G827" s="23">
        <v>0</v>
      </c>
      <c r="H827" s="23"/>
      <c r="I827" s="23"/>
      <c r="J827" s="23">
        <f t="shared" si="1558"/>
        <v>0</v>
      </c>
      <c r="K827" s="23">
        <f t="shared" si="1559"/>
        <v>0</v>
      </c>
      <c r="L827" s="24" t="e">
        <f t="shared" si="1560"/>
        <v>#DIV/0!</v>
      </c>
      <c r="M827" s="28">
        <v>0</v>
      </c>
      <c r="N827" s="28">
        <v>0</v>
      </c>
      <c r="O827" s="23"/>
      <c r="P827" s="23">
        <f t="shared" si="1620"/>
        <v>0</v>
      </c>
      <c r="Q827" s="23">
        <f t="shared" si="1621"/>
        <v>0</v>
      </c>
      <c r="R827" s="26" t="e">
        <f t="shared" si="1622"/>
        <v>#DIV/0!</v>
      </c>
      <c r="S827" s="28">
        <v>0</v>
      </c>
      <c r="T827" s="68"/>
      <c r="U827" s="12" t="s">
        <v>91</v>
      </c>
    </row>
    <row r="828" spans="1:21" ht="18.75" hidden="1" x14ac:dyDescent="0.25">
      <c r="A828" s="13" t="str">
        <f t="shared" si="1555"/>
        <v>b</v>
      </c>
      <c r="B828" s="13" t="str">
        <f t="shared" si="1556"/>
        <v>b</v>
      </c>
      <c r="C828" s="5" t="s">
        <v>2</v>
      </c>
      <c r="D828" s="4" t="s">
        <v>11</v>
      </c>
      <c r="E828" s="22"/>
      <c r="F828" s="22"/>
      <c r="G828" s="22">
        <v>0</v>
      </c>
      <c r="H828" s="22"/>
      <c r="I828" s="22"/>
      <c r="J828" s="23">
        <f t="shared" si="1558"/>
        <v>0</v>
      </c>
      <c r="K828" s="23">
        <f t="shared" si="1559"/>
        <v>0</v>
      </c>
      <c r="L828" s="24" t="e">
        <f t="shared" si="1560"/>
        <v>#DIV/0!</v>
      </c>
      <c r="M828" s="22">
        <v>0</v>
      </c>
      <c r="N828" s="22">
        <v>0</v>
      </c>
      <c r="O828" s="22"/>
      <c r="P828" s="22">
        <f t="shared" si="1620"/>
        <v>0</v>
      </c>
      <c r="Q828" s="22">
        <f t="shared" si="1621"/>
        <v>0</v>
      </c>
      <c r="R828" s="25" t="e">
        <f t="shared" si="1622"/>
        <v>#DIV/0!</v>
      </c>
      <c r="S828" s="22">
        <v>0</v>
      </c>
      <c r="T828" s="63"/>
      <c r="U828" s="12" t="s">
        <v>91</v>
      </c>
    </row>
    <row r="829" spans="1:21" ht="18.75" hidden="1" x14ac:dyDescent="0.25">
      <c r="A829" s="13" t="str">
        <f t="shared" si="1555"/>
        <v>b</v>
      </c>
      <c r="B829" s="13" t="str">
        <f t="shared" si="1556"/>
        <v>b</v>
      </c>
      <c r="C829" s="5" t="s">
        <v>2</v>
      </c>
      <c r="D829" s="4" t="s">
        <v>12</v>
      </c>
      <c r="E829" s="22"/>
      <c r="F829" s="22"/>
      <c r="G829" s="22">
        <v>0</v>
      </c>
      <c r="H829" s="22"/>
      <c r="I829" s="22"/>
      <c r="J829" s="23">
        <f t="shared" si="1558"/>
        <v>0</v>
      </c>
      <c r="K829" s="23">
        <f t="shared" si="1559"/>
        <v>0</v>
      </c>
      <c r="L829" s="24" t="e">
        <f t="shared" si="1560"/>
        <v>#DIV/0!</v>
      </c>
      <c r="M829" s="22">
        <v>0</v>
      </c>
      <c r="N829" s="22">
        <v>0</v>
      </c>
      <c r="O829" s="22"/>
      <c r="P829" s="22">
        <f t="shared" si="1620"/>
        <v>0</v>
      </c>
      <c r="Q829" s="22">
        <f t="shared" si="1621"/>
        <v>0</v>
      </c>
      <c r="R829" s="25" t="e">
        <f t="shared" si="1622"/>
        <v>#DIV/0!</v>
      </c>
      <c r="S829" s="22">
        <v>0</v>
      </c>
      <c r="T829" s="63"/>
      <c r="U829" s="12" t="s">
        <v>91</v>
      </c>
    </row>
    <row r="830" spans="1:21" ht="18.75" hidden="1" x14ac:dyDescent="0.25">
      <c r="A830" s="13" t="str">
        <f t="shared" si="1555"/>
        <v>b</v>
      </c>
      <c r="B830" s="13" t="str">
        <f t="shared" si="1556"/>
        <v>b</v>
      </c>
      <c r="C830" s="5" t="s">
        <v>2</v>
      </c>
      <c r="D830" s="4" t="s">
        <v>13</v>
      </c>
      <c r="E830" s="22"/>
      <c r="F830" s="22"/>
      <c r="G830" s="22">
        <v>0</v>
      </c>
      <c r="H830" s="22"/>
      <c r="I830" s="22"/>
      <c r="J830" s="23">
        <f t="shared" si="1558"/>
        <v>0</v>
      </c>
      <c r="K830" s="23">
        <f t="shared" si="1559"/>
        <v>0</v>
      </c>
      <c r="L830" s="24" t="e">
        <f t="shared" si="1560"/>
        <v>#DIV/0!</v>
      </c>
      <c r="M830" s="22">
        <v>0</v>
      </c>
      <c r="N830" s="22">
        <v>0</v>
      </c>
      <c r="O830" s="22"/>
      <c r="P830" s="22">
        <f t="shared" si="1620"/>
        <v>0</v>
      </c>
      <c r="Q830" s="22">
        <f t="shared" si="1621"/>
        <v>0</v>
      </c>
      <c r="R830" s="25" t="e">
        <f t="shared" si="1622"/>
        <v>#DIV/0!</v>
      </c>
      <c r="S830" s="22">
        <v>0</v>
      </c>
      <c r="T830" s="63"/>
      <c r="U830" s="12" t="s">
        <v>91</v>
      </c>
    </row>
    <row r="831" spans="1:21" ht="36" hidden="1" x14ac:dyDescent="0.25">
      <c r="A831" s="13" t="str">
        <f t="shared" si="1555"/>
        <v>b</v>
      </c>
      <c r="B831" s="13" t="str">
        <f t="shared" si="1556"/>
        <v>a</v>
      </c>
      <c r="C831" s="16" t="s">
        <v>172</v>
      </c>
      <c r="D831" s="17" t="s">
        <v>72</v>
      </c>
      <c r="E831" s="23">
        <f t="shared" ref="E831:I831" si="1623">E832+E840+E841+E842</f>
        <v>96864</v>
      </c>
      <c r="F831" s="23">
        <f t="shared" ref="F831" si="1624">F832+F840+F841+F842</f>
        <v>11569.33</v>
      </c>
      <c r="G831" s="23">
        <f t="shared" si="1623"/>
        <v>33487450</v>
      </c>
      <c r="H831" s="23">
        <f t="shared" si="1623"/>
        <v>17358284</v>
      </c>
      <c r="I831" s="23">
        <f t="shared" si="1623"/>
        <v>11974638</v>
      </c>
      <c r="J831" s="23">
        <f t="shared" si="1558"/>
        <v>29332922</v>
      </c>
      <c r="K831" s="49">
        <f t="shared" si="1559"/>
        <v>4154528</v>
      </c>
      <c r="L831" s="50">
        <f t="shared" si="1560"/>
        <v>0.87593776175850957</v>
      </c>
      <c r="M831" s="23">
        <f t="shared" ref="M831:O831" si="1625">M832+M840+M841+M842</f>
        <v>44725000</v>
      </c>
      <c r="N831" s="23">
        <f t="shared" si="1625"/>
        <v>44725000</v>
      </c>
      <c r="O831" s="23">
        <f t="shared" si="1625"/>
        <v>15216226</v>
      </c>
      <c r="P831" s="23">
        <f t="shared" ref="P831" si="1626">P832+P840+P841+P842</f>
        <v>44549148</v>
      </c>
      <c r="Q831" s="49">
        <f t="shared" ref="Q831" si="1627">Q832+Q840+Q841+Q842</f>
        <v>175852</v>
      </c>
      <c r="R831" s="53">
        <f t="shared" si="1622"/>
        <v>0.99606814980435998</v>
      </c>
      <c r="S831" s="23">
        <f t="shared" ref="S831" si="1628">S832+S840+S841+S842</f>
        <v>0</v>
      </c>
      <c r="T831" s="64"/>
    </row>
    <row r="832" spans="1:21" ht="18.75" hidden="1" x14ac:dyDescent="0.25">
      <c r="A832" s="13" t="str">
        <f t="shared" si="1555"/>
        <v>b</v>
      </c>
      <c r="B832" s="13" t="str">
        <f t="shared" si="1556"/>
        <v>a</v>
      </c>
      <c r="C832" s="3" t="s">
        <v>2</v>
      </c>
      <c r="D832" s="4" t="s">
        <v>3</v>
      </c>
      <c r="E832" s="22">
        <f t="shared" ref="E832:F832" si="1629">E833+E834+E835+E836+E837+E838+E839</f>
        <v>96864</v>
      </c>
      <c r="F832" s="22">
        <f t="shared" si="1629"/>
        <v>11569.33</v>
      </c>
      <c r="G832" s="22">
        <f t="shared" ref="G832" si="1630">G833+G834+G835+G836+G837+G838+G839</f>
        <v>33354450</v>
      </c>
      <c r="H832" s="22">
        <f t="shared" ref="H832:I832" si="1631">H833+H834+H835+H836+H837+H838+H839</f>
        <v>17326274</v>
      </c>
      <c r="I832" s="22">
        <f t="shared" si="1631"/>
        <v>11929638</v>
      </c>
      <c r="J832" s="23">
        <f t="shared" si="1558"/>
        <v>29255912</v>
      </c>
      <c r="K832" s="49">
        <f t="shared" si="1559"/>
        <v>4098538</v>
      </c>
      <c r="L832" s="50">
        <f t="shared" si="1560"/>
        <v>0.87712170340089557</v>
      </c>
      <c r="M832" s="22">
        <f t="shared" ref="M832:O832" si="1632">M833+M834+M835+M836+M837+M838+M839</f>
        <v>44592000</v>
      </c>
      <c r="N832" s="22">
        <f t="shared" si="1632"/>
        <v>44592000</v>
      </c>
      <c r="O832" s="22">
        <f t="shared" si="1632"/>
        <v>15161226</v>
      </c>
      <c r="P832" s="22">
        <f t="shared" ref="P832:Q832" si="1633">P833+P834+P835+P836+P837+P838+P839</f>
        <v>44417138</v>
      </c>
      <c r="Q832" s="51">
        <f t="shared" si="1633"/>
        <v>174862</v>
      </c>
      <c r="R832" s="52">
        <f t="shared" si="1622"/>
        <v>0.99607862396842484</v>
      </c>
      <c r="S832" s="22">
        <f t="shared" ref="S832" si="1634">S833+S834+S835+S836+S837+S838+S839</f>
        <v>0</v>
      </c>
      <c r="T832" s="63"/>
    </row>
    <row r="833" spans="1:21" ht="18.75" hidden="1" x14ac:dyDescent="0.25">
      <c r="A833" s="13" t="str">
        <f t="shared" si="1555"/>
        <v>b</v>
      </c>
      <c r="B833" s="13" t="str">
        <f t="shared" si="1556"/>
        <v>b</v>
      </c>
      <c r="C833" s="5" t="s">
        <v>2</v>
      </c>
      <c r="D833" s="6" t="s">
        <v>4</v>
      </c>
      <c r="E833" s="23">
        <f t="shared" ref="E833:I842" si="1635">E845+E857</f>
        <v>0</v>
      </c>
      <c r="F833" s="23">
        <f t="shared" ref="F833" si="1636">F845+F857</f>
        <v>0</v>
      </c>
      <c r="G833" s="23">
        <f t="shared" si="1635"/>
        <v>0</v>
      </c>
      <c r="H833" s="23">
        <f t="shared" si="1635"/>
        <v>0</v>
      </c>
      <c r="I833" s="23">
        <f t="shared" si="1635"/>
        <v>0</v>
      </c>
      <c r="J833" s="23">
        <f t="shared" si="1558"/>
        <v>0</v>
      </c>
      <c r="K833" s="23">
        <f t="shared" si="1559"/>
        <v>0</v>
      </c>
      <c r="L833" s="24" t="e">
        <f t="shared" si="1560"/>
        <v>#DIV/0!</v>
      </c>
      <c r="M833" s="23">
        <f t="shared" ref="M833:M842" si="1637">M845+M857</f>
        <v>0</v>
      </c>
      <c r="N833" s="23">
        <f t="shared" ref="N833:O833" si="1638">N845+N857</f>
        <v>0</v>
      </c>
      <c r="O833" s="23">
        <f t="shared" si="1638"/>
        <v>0</v>
      </c>
      <c r="P833" s="23">
        <f t="shared" ref="P833:Q833" si="1639">P845+P857</f>
        <v>0</v>
      </c>
      <c r="Q833" s="23">
        <f t="shared" si="1639"/>
        <v>0</v>
      </c>
      <c r="R833" s="26" t="e">
        <f t="shared" si="1622"/>
        <v>#DIV/0!</v>
      </c>
      <c r="S833" s="23">
        <f t="shared" ref="S833" si="1640">S845+S857</f>
        <v>0</v>
      </c>
      <c r="T833" s="64"/>
    </row>
    <row r="834" spans="1:21" ht="18.75" hidden="1" x14ac:dyDescent="0.25">
      <c r="A834" s="13" t="str">
        <f t="shared" si="1555"/>
        <v>b</v>
      </c>
      <c r="B834" s="13" t="str">
        <f t="shared" si="1556"/>
        <v>a</v>
      </c>
      <c r="C834" s="5" t="s">
        <v>2</v>
      </c>
      <c r="D834" s="6" t="s">
        <v>5</v>
      </c>
      <c r="E834" s="23">
        <f t="shared" si="1635"/>
        <v>96864</v>
      </c>
      <c r="F834" s="23">
        <f t="shared" ref="F834" si="1641">F846+F858</f>
        <v>11569.33</v>
      </c>
      <c r="G834" s="23">
        <f t="shared" si="1635"/>
        <v>27360000</v>
      </c>
      <c r="H834" s="23">
        <f t="shared" si="1635"/>
        <v>14675860</v>
      </c>
      <c r="I834" s="23">
        <f t="shared" si="1635"/>
        <v>9572700</v>
      </c>
      <c r="J834" s="23">
        <f t="shared" si="1558"/>
        <v>24248560</v>
      </c>
      <c r="K834" s="49">
        <f t="shared" si="1559"/>
        <v>3111440</v>
      </c>
      <c r="L834" s="50">
        <f t="shared" si="1560"/>
        <v>0.88627777777777783</v>
      </c>
      <c r="M834" s="23">
        <f t="shared" si="1637"/>
        <v>36450000</v>
      </c>
      <c r="N834" s="23">
        <f t="shared" ref="N834:O834" si="1642">N846+N858</f>
        <v>36450000</v>
      </c>
      <c r="O834" s="23">
        <f t="shared" si="1642"/>
        <v>12093006</v>
      </c>
      <c r="P834" s="23">
        <f t="shared" ref="P834:Q834" si="1643">P846+P858</f>
        <v>36341566</v>
      </c>
      <c r="Q834" s="49">
        <f t="shared" si="1643"/>
        <v>108434</v>
      </c>
      <c r="R834" s="53">
        <f t="shared" si="1622"/>
        <v>0.99702513031550066</v>
      </c>
      <c r="S834" s="23">
        <f t="shared" ref="S834" si="1644">S846+S858</f>
        <v>0</v>
      </c>
      <c r="T834" s="64"/>
    </row>
    <row r="835" spans="1:21" ht="18.75" hidden="1" x14ac:dyDescent="0.25">
      <c r="A835" s="13" t="str">
        <f t="shared" si="1555"/>
        <v>b</v>
      </c>
      <c r="B835" s="13" t="str">
        <f t="shared" si="1556"/>
        <v>b</v>
      </c>
      <c r="C835" s="5" t="s">
        <v>2</v>
      </c>
      <c r="D835" s="6" t="s">
        <v>6</v>
      </c>
      <c r="E835" s="23">
        <f t="shared" si="1635"/>
        <v>0</v>
      </c>
      <c r="F835" s="23">
        <f t="shared" ref="F835" si="1645">F847+F859</f>
        <v>0</v>
      </c>
      <c r="G835" s="23">
        <f t="shared" si="1635"/>
        <v>0</v>
      </c>
      <c r="H835" s="23">
        <f t="shared" si="1635"/>
        <v>0</v>
      </c>
      <c r="I835" s="23">
        <f t="shared" si="1635"/>
        <v>0</v>
      </c>
      <c r="J835" s="23">
        <f t="shared" si="1558"/>
        <v>0</v>
      </c>
      <c r="K835" s="23">
        <f t="shared" si="1559"/>
        <v>0</v>
      </c>
      <c r="L835" s="24" t="e">
        <f t="shared" si="1560"/>
        <v>#DIV/0!</v>
      </c>
      <c r="M835" s="23">
        <f t="shared" si="1637"/>
        <v>0</v>
      </c>
      <c r="N835" s="23">
        <f t="shared" ref="N835:O835" si="1646">N847+N859</f>
        <v>0</v>
      </c>
      <c r="O835" s="23">
        <f t="shared" si="1646"/>
        <v>0</v>
      </c>
      <c r="P835" s="23">
        <f t="shared" ref="P835:Q835" si="1647">P847+P859</f>
        <v>0</v>
      </c>
      <c r="Q835" s="23">
        <f t="shared" si="1647"/>
        <v>0</v>
      </c>
      <c r="R835" s="26" t="e">
        <f t="shared" si="1622"/>
        <v>#DIV/0!</v>
      </c>
      <c r="S835" s="23">
        <f t="shared" ref="S835" si="1648">S847+S859</f>
        <v>0</v>
      </c>
      <c r="T835" s="64"/>
    </row>
    <row r="836" spans="1:21" ht="18.75" hidden="1" x14ac:dyDescent="0.25">
      <c r="A836" s="13" t="str">
        <f t="shared" ref="A836:A899" si="1649">IF((S836)&gt;0,"a","b")</f>
        <v>b</v>
      </c>
      <c r="B836" s="13" t="str">
        <f t="shared" ref="B836:B899" si="1650">IF((G836+H836+E836+J836+M836+N836+O836+P836)&gt;0,"a","b")</f>
        <v>b</v>
      </c>
      <c r="C836" s="5" t="s">
        <v>2</v>
      </c>
      <c r="D836" s="7" t="s">
        <v>7</v>
      </c>
      <c r="E836" s="23">
        <f t="shared" si="1635"/>
        <v>0</v>
      </c>
      <c r="F836" s="23">
        <f t="shared" ref="F836" si="1651">F848+F860</f>
        <v>0</v>
      </c>
      <c r="G836" s="23">
        <f t="shared" si="1635"/>
        <v>0</v>
      </c>
      <c r="H836" s="23">
        <f t="shared" si="1635"/>
        <v>0</v>
      </c>
      <c r="I836" s="23">
        <f t="shared" si="1635"/>
        <v>0</v>
      </c>
      <c r="J836" s="23">
        <f t="shared" ref="J836:J899" si="1652">H836+I836</f>
        <v>0</v>
      </c>
      <c r="K836" s="23">
        <f t="shared" ref="K836:K899" si="1653">G836-J836</f>
        <v>0</v>
      </c>
      <c r="L836" s="24" t="e">
        <f t="shared" ref="L836:L899" si="1654">J836/G836</f>
        <v>#DIV/0!</v>
      </c>
      <c r="M836" s="23">
        <f t="shared" si="1637"/>
        <v>0</v>
      </c>
      <c r="N836" s="23">
        <f t="shared" ref="N836:O836" si="1655">N848+N860</f>
        <v>0</v>
      </c>
      <c r="O836" s="23">
        <f t="shared" si="1655"/>
        <v>0</v>
      </c>
      <c r="P836" s="23">
        <f t="shared" ref="P836:Q836" si="1656">P848+P860</f>
        <v>0</v>
      </c>
      <c r="Q836" s="23">
        <f t="shared" si="1656"/>
        <v>0</v>
      </c>
      <c r="R836" s="26" t="e">
        <f t="shared" si="1622"/>
        <v>#DIV/0!</v>
      </c>
      <c r="S836" s="23">
        <f t="shared" ref="S836" si="1657">S848+S860</f>
        <v>0</v>
      </c>
      <c r="T836" s="64"/>
    </row>
    <row r="837" spans="1:21" ht="18.75" hidden="1" x14ac:dyDescent="0.25">
      <c r="A837" s="13" t="str">
        <f t="shared" si="1649"/>
        <v>b</v>
      </c>
      <c r="B837" s="13" t="str">
        <f t="shared" si="1650"/>
        <v>b</v>
      </c>
      <c r="C837" s="5" t="s">
        <v>2</v>
      </c>
      <c r="D837" s="7" t="s">
        <v>8</v>
      </c>
      <c r="E837" s="23">
        <f t="shared" si="1635"/>
        <v>0</v>
      </c>
      <c r="F837" s="23">
        <f t="shared" ref="F837" si="1658">F849+F861</f>
        <v>0</v>
      </c>
      <c r="G837" s="23">
        <f t="shared" si="1635"/>
        <v>0</v>
      </c>
      <c r="H837" s="23">
        <f t="shared" si="1635"/>
        <v>0</v>
      </c>
      <c r="I837" s="23">
        <f t="shared" si="1635"/>
        <v>0</v>
      </c>
      <c r="J837" s="23">
        <f t="shared" si="1652"/>
        <v>0</v>
      </c>
      <c r="K837" s="23">
        <f t="shared" si="1653"/>
        <v>0</v>
      </c>
      <c r="L837" s="24" t="e">
        <f t="shared" si="1654"/>
        <v>#DIV/0!</v>
      </c>
      <c r="M837" s="23">
        <f t="shared" si="1637"/>
        <v>0</v>
      </c>
      <c r="N837" s="23">
        <f t="shared" ref="N837:O837" si="1659">N849+N861</f>
        <v>0</v>
      </c>
      <c r="O837" s="23">
        <f t="shared" si="1659"/>
        <v>0</v>
      </c>
      <c r="P837" s="23">
        <f t="shared" ref="P837:Q837" si="1660">P849+P861</f>
        <v>0</v>
      </c>
      <c r="Q837" s="23">
        <f t="shared" si="1660"/>
        <v>0</v>
      </c>
      <c r="R837" s="26" t="e">
        <f t="shared" si="1622"/>
        <v>#DIV/0!</v>
      </c>
      <c r="S837" s="23">
        <f t="shared" ref="S837" si="1661">S849+S861</f>
        <v>0</v>
      </c>
      <c r="T837" s="64"/>
    </row>
    <row r="838" spans="1:21" ht="18.75" hidden="1" x14ac:dyDescent="0.25">
      <c r="A838" s="13" t="str">
        <f t="shared" si="1649"/>
        <v>b</v>
      </c>
      <c r="B838" s="13" t="str">
        <f t="shared" si="1650"/>
        <v>a</v>
      </c>
      <c r="C838" s="5" t="s">
        <v>2</v>
      </c>
      <c r="D838" s="7" t="s">
        <v>9</v>
      </c>
      <c r="E838" s="23">
        <f t="shared" si="1635"/>
        <v>0</v>
      </c>
      <c r="F838" s="23">
        <f t="shared" ref="F838" si="1662">F850+F862</f>
        <v>0</v>
      </c>
      <c r="G838" s="23">
        <f t="shared" si="1635"/>
        <v>5454450</v>
      </c>
      <c r="H838" s="23">
        <f t="shared" si="1635"/>
        <v>2442258</v>
      </c>
      <c r="I838" s="23">
        <f t="shared" si="1635"/>
        <v>2111164</v>
      </c>
      <c r="J838" s="23">
        <f t="shared" si="1652"/>
        <v>4553422</v>
      </c>
      <c r="K838" s="49">
        <f t="shared" si="1653"/>
        <v>901028</v>
      </c>
      <c r="L838" s="50">
        <f t="shared" si="1654"/>
        <v>0.83480864248457687</v>
      </c>
      <c r="M838" s="23">
        <f t="shared" si="1637"/>
        <v>7425000</v>
      </c>
      <c r="N838" s="23">
        <f t="shared" ref="N838:O838" si="1663">N850+N862</f>
        <v>7425000</v>
      </c>
      <c r="O838" s="23">
        <f t="shared" si="1663"/>
        <v>2805150</v>
      </c>
      <c r="P838" s="23">
        <f t="shared" ref="P838:Q838" si="1664">P850+P862</f>
        <v>7358572</v>
      </c>
      <c r="Q838" s="49">
        <f t="shared" si="1664"/>
        <v>66428</v>
      </c>
      <c r="R838" s="53">
        <f t="shared" si="1622"/>
        <v>0.99105346801346805</v>
      </c>
      <c r="S838" s="23">
        <f t="shared" ref="S838" si="1665">S850+S862</f>
        <v>0</v>
      </c>
      <c r="T838" s="64"/>
    </row>
    <row r="839" spans="1:21" ht="18.75" hidden="1" x14ac:dyDescent="0.25">
      <c r="A839" s="13" t="str">
        <f t="shared" si="1649"/>
        <v>b</v>
      </c>
      <c r="B839" s="13" t="str">
        <f t="shared" si="1650"/>
        <v>a</v>
      </c>
      <c r="C839" s="5" t="s">
        <v>2</v>
      </c>
      <c r="D839" s="7" t="s">
        <v>10</v>
      </c>
      <c r="E839" s="23">
        <f t="shared" si="1635"/>
        <v>0</v>
      </c>
      <c r="F839" s="23">
        <f t="shared" ref="F839" si="1666">F851+F863</f>
        <v>0</v>
      </c>
      <c r="G839" s="23">
        <f t="shared" si="1635"/>
        <v>540000</v>
      </c>
      <c r="H839" s="23">
        <f t="shared" si="1635"/>
        <v>208156</v>
      </c>
      <c r="I839" s="23">
        <f t="shared" si="1635"/>
        <v>245774</v>
      </c>
      <c r="J839" s="23">
        <f t="shared" si="1652"/>
        <v>453930</v>
      </c>
      <c r="K839" s="49">
        <f t="shared" si="1653"/>
        <v>86070</v>
      </c>
      <c r="L839" s="50">
        <f t="shared" si="1654"/>
        <v>0.84061111111111109</v>
      </c>
      <c r="M839" s="23">
        <f t="shared" si="1637"/>
        <v>717000</v>
      </c>
      <c r="N839" s="23">
        <f t="shared" ref="N839:O839" si="1667">N851+N863</f>
        <v>717000</v>
      </c>
      <c r="O839" s="23">
        <f t="shared" si="1667"/>
        <v>263070</v>
      </c>
      <c r="P839" s="23">
        <f t="shared" ref="P839:Q839" si="1668">P851+P863</f>
        <v>717000</v>
      </c>
      <c r="Q839" s="49">
        <f t="shared" si="1668"/>
        <v>0</v>
      </c>
      <c r="R839" s="53">
        <f t="shared" si="1622"/>
        <v>1</v>
      </c>
      <c r="S839" s="23">
        <f t="shared" ref="S839" si="1669">S851+S863</f>
        <v>0</v>
      </c>
      <c r="T839" s="64"/>
    </row>
    <row r="840" spans="1:21" ht="18.75" hidden="1" x14ac:dyDescent="0.25">
      <c r="A840" s="13" t="str">
        <f t="shared" si="1649"/>
        <v>b</v>
      </c>
      <c r="B840" s="13" t="str">
        <f t="shared" si="1650"/>
        <v>a</v>
      </c>
      <c r="C840" s="3" t="s">
        <v>2</v>
      </c>
      <c r="D840" s="4" t="s">
        <v>11</v>
      </c>
      <c r="E840" s="22">
        <f t="shared" si="1635"/>
        <v>0</v>
      </c>
      <c r="F840" s="22">
        <f t="shared" ref="F840" si="1670">F852+F864</f>
        <v>0</v>
      </c>
      <c r="G840" s="22">
        <f t="shared" si="1635"/>
        <v>133000</v>
      </c>
      <c r="H840" s="22">
        <f t="shared" si="1635"/>
        <v>32010</v>
      </c>
      <c r="I840" s="22">
        <f t="shared" si="1635"/>
        <v>45000</v>
      </c>
      <c r="J840" s="23">
        <f t="shared" si="1652"/>
        <v>77010</v>
      </c>
      <c r="K840" s="49">
        <f t="shared" si="1653"/>
        <v>55990</v>
      </c>
      <c r="L840" s="50">
        <f t="shared" si="1654"/>
        <v>0.57902255639097744</v>
      </c>
      <c r="M840" s="22">
        <f t="shared" si="1637"/>
        <v>133000</v>
      </c>
      <c r="N840" s="22">
        <f t="shared" ref="N840:O840" si="1671">N852+N864</f>
        <v>133000</v>
      </c>
      <c r="O840" s="22">
        <f t="shared" si="1671"/>
        <v>55000</v>
      </c>
      <c r="P840" s="22">
        <f t="shared" ref="P840:Q840" si="1672">P852+P864</f>
        <v>132010</v>
      </c>
      <c r="Q840" s="51">
        <f t="shared" si="1672"/>
        <v>990</v>
      </c>
      <c r="R840" s="52">
        <f t="shared" si="1622"/>
        <v>0.99255639097744364</v>
      </c>
      <c r="S840" s="22">
        <f t="shared" ref="S840" si="1673">S852+S864</f>
        <v>0</v>
      </c>
      <c r="T840" s="63"/>
    </row>
    <row r="841" spans="1:21" ht="18.75" hidden="1" x14ac:dyDescent="0.25">
      <c r="A841" s="13" t="str">
        <f t="shared" si="1649"/>
        <v>b</v>
      </c>
      <c r="B841" s="13" t="str">
        <f t="shared" si="1650"/>
        <v>b</v>
      </c>
      <c r="C841" s="3" t="s">
        <v>2</v>
      </c>
      <c r="D841" s="4" t="s">
        <v>12</v>
      </c>
      <c r="E841" s="22">
        <f t="shared" si="1635"/>
        <v>0</v>
      </c>
      <c r="F841" s="22">
        <f t="shared" ref="F841" si="1674">F853+F865</f>
        <v>0</v>
      </c>
      <c r="G841" s="22">
        <f t="shared" si="1635"/>
        <v>0</v>
      </c>
      <c r="H841" s="22">
        <f t="shared" si="1635"/>
        <v>0</v>
      </c>
      <c r="I841" s="22">
        <f t="shared" si="1635"/>
        <v>0</v>
      </c>
      <c r="J841" s="23">
        <f t="shared" si="1652"/>
        <v>0</v>
      </c>
      <c r="K841" s="23">
        <f t="shared" si="1653"/>
        <v>0</v>
      </c>
      <c r="L841" s="24" t="e">
        <f t="shared" si="1654"/>
        <v>#DIV/0!</v>
      </c>
      <c r="M841" s="22">
        <f t="shared" si="1637"/>
        <v>0</v>
      </c>
      <c r="N841" s="22">
        <f t="shared" ref="N841:O841" si="1675">N853+N865</f>
        <v>0</v>
      </c>
      <c r="O841" s="22">
        <f t="shared" si="1675"/>
        <v>0</v>
      </c>
      <c r="P841" s="22">
        <f t="shared" ref="P841:Q841" si="1676">P853+P865</f>
        <v>0</v>
      </c>
      <c r="Q841" s="22">
        <f t="shared" si="1676"/>
        <v>0</v>
      </c>
      <c r="R841" s="25" t="e">
        <f t="shared" si="1622"/>
        <v>#DIV/0!</v>
      </c>
      <c r="S841" s="22">
        <f t="shared" ref="S841" si="1677">S853+S865</f>
        <v>0</v>
      </c>
      <c r="T841" s="63"/>
    </row>
    <row r="842" spans="1:21" ht="18.75" hidden="1" x14ac:dyDescent="0.25">
      <c r="A842" s="13" t="str">
        <f t="shared" si="1649"/>
        <v>b</v>
      </c>
      <c r="B842" s="13" t="str">
        <f t="shared" si="1650"/>
        <v>b</v>
      </c>
      <c r="C842" s="3" t="s">
        <v>2</v>
      </c>
      <c r="D842" s="4" t="s">
        <v>13</v>
      </c>
      <c r="E842" s="22">
        <f t="shared" si="1635"/>
        <v>0</v>
      </c>
      <c r="F842" s="22">
        <f t="shared" ref="F842" si="1678">F854+F866</f>
        <v>0</v>
      </c>
      <c r="G842" s="22">
        <f t="shared" si="1635"/>
        <v>0</v>
      </c>
      <c r="H842" s="22">
        <f t="shared" si="1635"/>
        <v>0</v>
      </c>
      <c r="I842" s="22">
        <f t="shared" si="1635"/>
        <v>0</v>
      </c>
      <c r="J842" s="23">
        <f t="shared" si="1652"/>
        <v>0</v>
      </c>
      <c r="K842" s="23">
        <f t="shared" si="1653"/>
        <v>0</v>
      </c>
      <c r="L842" s="24" t="e">
        <f t="shared" si="1654"/>
        <v>#DIV/0!</v>
      </c>
      <c r="M842" s="22">
        <f t="shared" si="1637"/>
        <v>0</v>
      </c>
      <c r="N842" s="22">
        <f t="shared" ref="N842:O842" si="1679">N854+N866</f>
        <v>0</v>
      </c>
      <c r="O842" s="22">
        <f t="shared" si="1679"/>
        <v>0</v>
      </c>
      <c r="P842" s="22">
        <f t="shared" ref="P842:Q842" si="1680">P854+P866</f>
        <v>0</v>
      </c>
      <c r="Q842" s="22">
        <f t="shared" si="1680"/>
        <v>0</v>
      </c>
      <c r="R842" s="25" t="e">
        <f t="shared" si="1622"/>
        <v>#DIV/0!</v>
      </c>
      <c r="S842" s="22">
        <f t="shared" ref="S842" si="1681">S854+S866</f>
        <v>0</v>
      </c>
      <c r="T842" s="63"/>
    </row>
    <row r="843" spans="1:21" ht="31.5" hidden="1" x14ac:dyDescent="0.25">
      <c r="A843" s="13" t="str">
        <f t="shared" si="1649"/>
        <v>b</v>
      </c>
      <c r="B843" s="13" t="str">
        <f t="shared" si="1650"/>
        <v>a</v>
      </c>
      <c r="C843" s="16" t="s">
        <v>173</v>
      </c>
      <c r="D843" s="17" t="s">
        <v>73</v>
      </c>
      <c r="E843" s="23">
        <f t="shared" ref="E843:G843" si="1682">E844+E852+E853+E854</f>
        <v>0</v>
      </c>
      <c r="F843" s="23"/>
      <c r="G843" s="23">
        <f t="shared" si="1682"/>
        <v>429450</v>
      </c>
      <c r="H843" s="23">
        <f t="shared" ref="H843:I843" si="1683">H844+H852+H853+H854</f>
        <v>248149</v>
      </c>
      <c r="I843" s="23">
        <f t="shared" si="1683"/>
        <v>181301</v>
      </c>
      <c r="J843" s="23">
        <f t="shared" si="1652"/>
        <v>429450</v>
      </c>
      <c r="K843" s="49">
        <f t="shared" si="1653"/>
        <v>0</v>
      </c>
      <c r="L843" s="50">
        <f t="shared" si="1654"/>
        <v>1</v>
      </c>
      <c r="M843" s="27">
        <f t="shared" ref="M843:N843" si="1684">M844+M852+M853+M854</f>
        <v>725000</v>
      </c>
      <c r="N843" s="27">
        <f t="shared" si="1684"/>
        <v>725000</v>
      </c>
      <c r="O843" s="23">
        <f t="shared" ref="O843" si="1685">O844+O852+O853+O854</f>
        <v>295550</v>
      </c>
      <c r="P843" s="23">
        <f t="shared" ref="P843" si="1686">P844+P852+P853+P854</f>
        <v>725000</v>
      </c>
      <c r="Q843" s="49">
        <f t="shared" ref="Q843" si="1687">Q844+Q852+Q853+Q854</f>
        <v>0</v>
      </c>
      <c r="R843" s="53">
        <f t="shared" si="1622"/>
        <v>1</v>
      </c>
      <c r="S843" s="27">
        <f t="shared" ref="S843" si="1688">S844+S852+S853+S854</f>
        <v>0</v>
      </c>
      <c r="T843" s="70"/>
      <c r="U843" s="12" t="s">
        <v>91</v>
      </c>
    </row>
    <row r="844" spans="1:21" ht="18.75" hidden="1" x14ac:dyDescent="0.25">
      <c r="A844" s="13" t="str">
        <f t="shared" si="1649"/>
        <v>b</v>
      </c>
      <c r="B844" s="13" t="str">
        <f t="shared" si="1650"/>
        <v>a</v>
      </c>
      <c r="C844" s="3" t="s">
        <v>2</v>
      </c>
      <c r="D844" s="4" t="s">
        <v>3</v>
      </c>
      <c r="E844" s="22">
        <f t="shared" ref="E844:I844" si="1689">E845+E846+E847+E848+E849+E850+E851</f>
        <v>0</v>
      </c>
      <c r="F844" s="22"/>
      <c r="G844" s="22">
        <f t="shared" si="1689"/>
        <v>429450</v>
      </c>
      <c r="H844" s="22">
        <f t="shared" si="1689"/>
        <v>248149</v>
      </c>
      <c r="I844" s="22">
        <f t="shared" si="1689"/>
        <v>181301</v>
      </c>
      <c r="J844" s="23">
        <f t="shared" si="1652"/>
        <v>429450</v>
      </c>
      <c r="K844" s="49">
        <f t="shared" si="1653"/>
        <v>0</v>
      </c>
      <c r="L844" s="50">
        <f t="shared" si="1654"/>
        <v>1</v>
      </c>
      <c r="M844" s="22">
        <f t="shared" ref="M844:N844" si="1690">M845+M846+M847+M848+M849+M850+M851</f>
        <v>725000</v>
      </c>
      <c r="N844" s="22">
        <f t="shared" si="1690"/>
        <v>725000</v>
      </c>
      <c r="O844" s="22">
        <f t="shared" ref="O844:Q844" si="1691">O845+O846+O847+O848+O849+O850+O851</f>
        <v>295550</v>
      </c>
      <c r="P844" s="22">
        <f t="shared" si="1691"/>
        <v>725000</v>
      </c>
      <c r="Q844" s="51">
        <f t="shared" si="1691"/>
        <v>0</v>
      </c>
      <c r="R844" s="52">
        <f t="shared" si="1622"/>
        <v>1</v>
      </c>
      <c r="S844" s="22">
        <f t="shared" ref="S844" si="1692">S845+S846+S847+S848+S849+S850+S851</f>
        <v>0</v>
      </c>
      <c r="T844" s="63"/>
      <c r="U844" s="12" t="s">
        <v>91</v>
      </c>
    </row>
    <row r="845" spans="1:21" ht="18.75" hidden="1" x14ac:dyDescent="0.25">
      <c r="A845" s="13" t="str">
        <f t="shared" si="1649"/>
        <v>b</v>
      </c>
      <c r="B845" s="13" t="str">
        <f t="shared" si="1650"/>
        <v>b</v>
      </c>
      <c r="C845" s="5" t="s">
        <v>2</v>
      </c>
      <c r="D845" s="6" t="s">
        <v>4</v>
      </c>
      <c r="E845" s="23"/>
      <c r="F845" s="23"/>
      <c r="G845" s="23">
        <v>0</v>
      </c>
      <c r="H845" s="23"/>
      <c r="I845" s="23"/>
      <c r="J845" s="23">
        <f t="shared" si="1652"/>
        <v>0</v>
      </c>
      <c r="K845" s="23">
        <f t="shared" si="1653"/>
        <v>0</v>
      </c>
      <c r="L845" s="24" t="e">
        <f t="shared" si="1654"/>
        <v>#DIV/0!</v>
      </c>
      <c r="M845" s="28">
        <v>0</v>
      </c>
      <c r="N845" s="28">
        <v>0</v>
      </c>
      <c r="O845" s="23"/>
      <c r="P845" s="23">
        <f t="shared" ref="P845:P854" si="1693">J845+O845</f>
        <v>0</v>
      </c>
      <c r="Q845" s="23">
        <f t="shared" ref="Q845:Q854" si="1694">N845-P845</f>
        <v>0</v>
      </c>
      <c r="R845" s="26" t="e">
        <f t="shared" si="1622"/>
        <v>#DIV/0!</v>
      </c>
      <c r="S845" s="28">
        <v>0</v>
      </c>
      <c r="T845" s="68"/>
      <c r="U845" s="12" t="s">
        <v>91</v>
      </c>
    </row>
    <row r="846" spans="1:21" ht="18.75" hidden="1" x14ac:dyDescent="0.25">
      <c r="A846" s="13" t="str">
        <f t="shared" si="1649"/>
        <v>b</v>
      </c>
      <c r="B846" s="13" t="str">
        <f t="shared" si="1650"/>
        <v>b</v>
      </c>
      <c r="C846" s="5" t="s">
        <v>2</v>
      </c>
      <c r="D846" s="6" t="s">
        <v>5</v>
      </c>
      <c r="E846" s="23"/>
      <c r="F846" s="23"/>
      <c r="G846" s="23"/>
      <c r="H846" s="23"/>
      <c r="I846" s="23"/>
      <c r="J846" s="23">
        <f t="shared" si="1652"/>
        <v>0</v>
      </c>
      <c r="K846" s="23">
        <f t="shared" si="1653"/>
        <v>0</v>
      </c>
      <c r="L846" s="24" t="e">
        <f t="shared" si="1654"/>
        <v>#DIV/0!</v>
      </c>
      <c r="M846" s="28">
        <v>0</v>
      </c>
      <c r="N846" s="28">
        <v>0</v>
      </c>
      <c r="O846" s="23"/>
      <c r="P846" s="23">
        <f t="shared" si="1693"/>
        <v>0</v>
      </c>
      <c r="Q846" s="23">
        <f t="shared" si="1694"/>
        <v>0</v>
      </c>
      <c r="R846" s="26" t="e">
        <f t="shared" si="1622"/>
        <v>#DIV/0!</v>
      </c>
      <c r="S846" s="28">
        <v>0</v>
      </c>
      <c r="T846" s="68"/>
      <c r="U846" s="12" t="s">
        <v>91</v>
      </c>
    </row>
    <row r="847" spans="1:21" ht="18.75" hidden="1" x14ac:dyDescent="0.25">
      <c r="A847" s="13" t="str">
        <f t="shared" si="1649"/>
        <v>b</v>
      </c>
      <c r="B847" s="13" t="str">
        <f t="shared" si="1650"/>
        <v>b</v>
      </c>
      <c r="C847" s="5" t="s">
        <v>2</v>
      </c>
      <c r="D847" s="6" t="s">
        <v>6</v>
      </c>
      <c r="E847" s="23"/>
      <c r="F847" s="23"/>
      <c r="G847" s="23"/>
      <c r="H847" s="23"/>
      <c r="I847" s="23"/>
      <c r="J847" s="23">
        <f t="shared" si="1652"/>
        <v>0</v>
      </c>
      <c r="K847" s="23">
        <f t="shared" si="1653"/>
        <v>0</v>
      </c>
      <c r="L847" s="24" t="e">
        <f t="shared" si="1654"/>
        <v>#DIV/0!</v>
      </c>
      <c r="M847" s="28">
        <v>0</v>
      </c>
      <c r="N847" s="28">
        <v>0</v>
      </c>
      <c r="O847" s="23"/>
      <c r="P847" s="23">
        <f t="shared" si="1693"/>
        <v>0</v>
      </c>
      <c r="Q847" s="23">
        <f t="shared" si="1694"/>
        <v>0</v>
      </c>
      <c r="R847" s="26" t="e">
        <f t="shared" si="1622"/>
        <v>#DIV/0!</v>
      </c>
      <c r="S847" s="28">
        <v>0</v>
      </c>
      <c r="T847" s="68"/>
      <c r="U847" s="12" t="s">
        <v>91</v>
      </c>
    </row>
    <row r="848" spans="1:21" ht="18.75" hidden="1" x14ac:dyDescent="0.25">
      <c r="A848" s="13" t="str">
        <f t="shared" si="1649"/>
        <v>b</v>
      </c>
      <c r="B848" s="13" t="str">
        <f t="shared" si="1650"/>
        <v>b</v>
      </c>
      <c r="C848" s="5" t="s">
        <v>2</v>
      </c>
      <c r="D848" s="7" t="s">
        <v>7</v>
      </c>
      <c r="E848" s="23"/>
      <c r="F848" s="23"/>
      <c r="G848" s="23"/>
      <c r="H848" s="23"/>
      <c r="I848" s="23"/>
      <c r="J848" s="23">
        <f t="shared" si="1652"/>
        <v>0</v>
      </c>
      <c r="K848" s="23">
        <f t="shared" si="1653"/>
        <v>0</v>
      </c>
      <c r="L848" s="24" t="e">
        <f t="shared" si="1654"/>
        <v>#DIV/0!</v>
      </c>
      <c r="M848" s="28">
        <v>0</v>
      </c>
      <c r="N848" s="28">
        <v>0</v>
      </c>
      <c r="O848" s="23"/>
      <c r="P848" s="23">
        <f t="shared" si="1693"/>
        <v>0</v>
      </c>
      <c r="Q848" s="23">
        <f t="shared" si="1694"/>
        <v>0</v>
      </c>
      <c r="R848" s="26" t="e">
        <f t="shared" si="1622"/>
        <v>#DIV/0!</v>
      </c>
      <c r="S848" s="28">
        <v>0</v>
      </c>
      <c r="T848" s="68"/>
      <c r="U848" s="12" t="s">
        <v>91</v>
      </c>
    </row>
    <row r="849" spans="1:21" ht="18.75" hidden="1" x14ac:dyDescent="0.25">
      <c r="A849" s="13" t="str">
        <f t="shared" si="1649"/>
        <v>b</v>
      </c>
      <c r="B849" s="13" t="str">
        <f t="shared" si="1650"/>
        <v>b</v>
      </c>
      <c r="C849" s="5" t="s">
        <v>2</v>
      </c>
      <c r="D849" s="7" t="s">
        <v>8</v>
      </c>
      <c r="E849" s="23"/>
      <c r="F849" s="23"/>
      <c r="G849" s="23"/>
      <c r="H849" s="23"/>
      <c r="I849" s="23"/>
      <c r="J849" s="23">
        <f t="shared" si="1652"/>
        <v>0</v>
      </c>
      <c r="K849" s="23">
        <f t="shared" si="1653"/>
        <v>0</v>
      </c>
      <c r="L849" s="24" t="e">
        <f t="shared" si="1654"/>
        <v>#DIV/0!</v>
      </c>
      <c r="M849" s="28">
        <v>0</v>
      </c>
      <c r="N849" s="28">
        <v>0</v>
      </c>
      <c r="O849" s="23"/>
      <c r="P849" s="23">
        <f t="shared" si="1693"/>
        <v>0</v>
      </c>
      <c r="Q849" s="23">
        <f t="shared" si="1694"/>
        <v>0</v>
      </c>
      <c r="R849" s="26" t="e">
        <f t="shared" si="1622"/>
        <v>#DIV/0!</v>
      </c>
      <c r="S849" s="28">
        <v>0</v>
      </c>
      <c r="T849" s="68"/>
      <c r="U849" s="12" t="s">
        <v>91</v>
      </c>
    </row>
    <row r="850" spans="1:21" ht="18.75" hidden="1" x14ac:dyDescent="0.25">
      <c r="A850" s="13" t="str">
        <f t="shared" si="1649"/>
        <v>b</v>
      </c>
      <c r="B850" s="13" t="str">
        <f t="shared" si="1650"/>
        <v>a</v>
      </c>
      <c r="C850" s="5" t="s">
        <v>2</v>
      </c>
      <c r="D850" s="7" t="s">
        <v>9</v>
      </c>
      <c r="E850" s="23"/>
      <c r="F850" s="23"/>
      <c r="G850" s="23">
        <v>429450</v>
      </c>
      <c r="H850" s="23">
        <v>248149</v>
      </c>
      <c r="I850" s="23">
        <v>181301</v>
      </c>
      <c r="J850" s="23">
        <f t="shared" si="1652"/>
        <v>429450</v>
      </c>
      <c r="K850" s="49">
        <f t="shared" si="1653"/>
        <v>0</v>
      </c>
      <c r="L850" s="50">
        <f t="shared" si="1654"/>
        <v>1</v>
      </c>
      <c r="M850" s="28">
        <v>725000</v>
      </c>
      <c r="N850" s="28">
        <v>725000</v>
      </c>
      <c r="O850" s="23">
        <v>295550</v>
      </c>
      <c r="P850" s="23">
        <f t="shared" si="1693"/>
        <v>725000</v>
      </c>
      <c r="Q850" s="49">
        <f t="shared" si="1694"/>
        <v>0</v>
      </c>
      <c r="R850" s="53">
        <f t="shared" si="1622"/>
        <v>1</v>
      </c>
      <c r="S850" s="28">
        <v>0</v>
      </c>
      <c r="T850" s="68"/>
      <c r="U850" s="12" t="s">
        <v>91</v>
      </c>
    </row>
    <row r="851" spans="1:21" ht="18.75" hidden="1" x14ac:dyDescent="0.25">
      <c r="A851" s="13" t="str">
        <f t="shared" si="1649"/>
        <v>b</v>
      </c>
      <c r="B851" s="13" t="str">
        <f t="shared" si="1650"/>
        <v>b</v>
      </c>
      <c r="C851" s="5" t="s">
        <v>2</v>
      </c>
      <c r="D851" s="7" t="s">
        <v>10</v>
      </c>
      <c r="E851" s="23"/>
      <c r="F851" s="23"/>
      <c r="G851" s="23">
        <v>0</v>
      </c>
      <c r="H851" s="23"/>
      <c r="I851" s="23"/>
      <c r="J851" s="23">
        <f t="shared" si="1652"/>
        <v>0</v>
      </c>
      <c r="K851" s="23">
        <f t="shared" si="1653"/>
        <v>0</v>
      </c>
      <c r="L851" s="24" t="e">
        <f t="shared" si="1654"/>
        <v>#DIV/0!</v>
      </c>
      <c r="M851" s="28">
        <v>0</v>
      </c>
      <c r="N851" s="28">
        <v>0</v>
      </c>
      <c r="O851" s="23"/>
      <c r="P851" s="23">
        <f t="shared" si="1693"/>
        <v>0</v>
      </c>
      <c r="Q851" s="23">
        <f t="shared" si="1694"/>
        <v>0</v>
      </c>
      <c r="R851" s="26" t="e">
        <f t="shared" si="1622"/>
        <v>#DIV/0!</v>
      </c>
      <c r="S851" s="28">
        <v>0</v>
      </c>
      <c r="T851" s="68"/>
      <c r="U851" s="12" t="s">
        <v>91</v>
      </c>
    </row>
    <row r="852" spans="1:21" ht="18.75" hidden="1" x14ac:dyDescent="0.25">
      <c r="A852" s="13" t="str">
        <f t="shared" si="1649"/>
        <v>b</v>
      </c>
      <c r="B852" s="13" t="str">
        <f t="shared" si="1650"/>
        <v>b</v>
      </c>
      <c r="C852" s="5" t="s">
        <v>2</v>
      </c>
      <c r="D852" s="4" t="s">
        <v>11</v>
      </c>
      <c r="E852" s="22"/>
      <c r="F852" s="22"/>
      <c r="G852" s="22">
        <v>0</v>
      </c>
      <c r="H852" s="22"/>
      <c r="I852" s="22"/>
      <c r="J852" s="23">
        <f t="shared" si="1652"/>
        <v>0</v>
      </c>
      <c r="K852" s="23">
        <f t="shared" si="1653"/>
        <v>0</v>
      </c>
      <c r="L852" s="24" t="e">
        <f t="shared" si="1654"/>
        <v>#DIV/0!</v>
      </c>
      <c r="M852" s="22">
        <v>0</v>
      </c>
      <c r="N852" s="22">
        <v>0</v>
      </c>
      <c r="O852" s="22"/>
      <c r="P852" s="22">
        <f t="shared" si="1693"/>
        <v>0</v>
      </c>
      <c r="Q852" s="22">
        <f t="shared" si="1694"/>
        <v>0</v>
      </c>
      <c r="R852" s="25" t="e">
        <f t="shared" si="1622"/>
        <v>#DIV/0!</v>
      </c>
      <c r="S852" s="22">
        <v>0</v>
      </c>
      <c r="T852" s="63"/>
      <c r="U852" s="12" t="s">
        <v>91</v>
      </c>
    </row>
    <row r="853" spans="1:21" ht="18.75" hidden="1" x14ac:dyDescent="0.25">
      <c r="A853" s="13" t="str">
        <f t="shared" si="1649"/>
        <v>b</v>
      </c>
      <c r="B853" s="13" t="str">
        <f t="shared" si="1650"/>
        <v>b</v>
      </c>
      <c r="C853" s="5" t="s">
        <v>2</v>
      </c>
      <c r="D853" s="4" t="s">
        <v>12</v>
      </c>
      <c r="E853" s="22"/>
      <c r="F853" s="22"/>
      <c r="G853" s="22">
        <v>0</v>
      </c>
      <c r="H853" s="22"/>
      <c r="I853" s="22"/>
      <c r="J853" s="23">
        <f t="shared" si="1652"/>
        <v>0</v>
      </c>
      <c r="K853" s="23">
        <f t="shared" si="1653"/>
        <v>0</v>
      </c>
      <c r="L853" s="24" t="e">
        <f t="shared" si="1654"/>
        <v>#DIV/0!</v>
      </c>
      <c r="M853" s="22">
        <v>0</v>
      </c>
      <c r="N853" s="22">
        <v>0</v>
      </c>
      <c r="O853" s="22"/>
      <c r="P853" s="22">
        <f t="shared" si="1693"/>
        <v>0</v>
      </c>
      <c r="Q853" s="22">
        <f t="shared" si="1694"/>
        <v>0</v>
      </c>
      <c r="R853" s="25" t="e">
        <f t="shared" si="1622"/>
        <v>#DIV/0!</v>
      </c>
      <c r="S853" s="22">
        <v>0</v>
      </c>
      <c r="T853" s="63"/>
      <c r="U853" s="12" t="s">
        <v>91</v>
      </c>
    </row>
    <row r="854" spans="1:21" ht="18.75" hidden="1" x14ac:dyDescent="0.25">
      <c r="A854" s="13" t="str">
        <f t="shared" si="1649"/>
        <v>b</v>
      </c>
      <c r="B854" s="13" t="str">
        <f t="shared" si="1650"/>
        <v>b</v>
      </c>
      <c r="C854" s="5" t="s">
        <v>2</v>
      </c>
      <c r="D854" s="4" t="s">
        <v>13</v>
      </c>
      <c r="E854" s="22"/>
      <c r="F854" s="22"/>
      <c r="G854" s="22">
        <v>0</v>
      </c>
      <c r="H854" s="22"/>
      <c r="I854" s="22"/>
      <c r="J854" s="23">
        <f t="shared" si="1652"/>
        <v>0</v>
      </c>
      <c r="K854" s="23">
        <f t="shared" si="1653"/>
        <v>0</v>
      </c>
      <c r="L854" s="24" t="e">
        <f t="shared" si="1654"/>
        <v>#DIV/0!</v>
      </c>
      <c r="M854" s="22">
        <v>0</v>
      </c>
      <c r="N854" s="22">
        <v>0</v>
      </c>
      <c r="O854" s="22"/>
      <c r="P854" s="22">
        <f t="shared" si="1693"/>
        <v>0</v>
      </c>
      <c r="Q854" s="22">
        <f t="shared" si="1694"/>
        <v>0</v>
      </c>
      <c r="R854" s="25" t="e">
        <f t="shared" si="1622"/>
        <v>#DIV/0!</v>
      </c>
      <c r="S854" s="22">
        <v>0</v>
      </c>
      <c r="T854" s="63"/>
      <c r="U854" s="12" t="s">
        <v>91</v>
      </c>
    </row>
    <row r="855" spans="1:21" ht="36" hidden="1" x14ac:dyDescent="0.25">
      <c r="A855" s="13" t="str">
        <f t="shared" si="1649"/>
        <v>b</v>
      </c>
      <c r="B855" s="13" t="str">
        <f t="shared" si="1650"/>
        <v>a</v>
      </c>
      <c r="C855" s="16" t="s">
        <v>174</v>
      </c>
      <c r="D855" s="17" t="s">
        <v>74</v>
      </c>
      <c r="E855" s="34">
        <f t="shared" ref="E855:G855" si="1695">E856+E864+E865+E866</f>
        <v>96864</v>
      </c>
      <c r="F855" s="34">
        <f t="shared" ref="F855" si="1696">F856+F864+F865+F866</f>
        <v>11569.33</v>
      </c>
      <c r="G855" s="34">
        <f t="shared" si="1695"/>
        <v>33058000</v>
      </c>
      <c r="H855" s="34">
        <f t="shared" ref="H855:I855" si="1697">H856+H864+H865+H866</f>
        <v>17110135</v>
      </c>
      <c r="I855" s="34">
        <f t="shared" si="1697"/>
        <v>11793337</v>
      </c>
      <c r="J855" s="34">
        <f t="shared" si="1652"/>
        <v>28903472</v>
      </c>
      <c r="K855" s="40">
        <f t="shared" si="1653"/>
        <v>4154528</v>
      </c>
      <c r="L855" s="41">
        <f t="shared" si="1654"/>
        <v>0.87432609353257906</v>
      </c>
      <c r="M855" s="37">
        <f t="shared" ref="M855:N855" si="1698">M856+M864+M865+M866</f>
        <v>44000000</v>
      </c>
      <c r="N855" s="37">
        <f t="shared" si="1698"/>
        <v>44000000</v>
      </c>
      <c r="O855" s="34">
        <f t="shared" ref="O855" si="1699">O856+O864+O865+O866</f>
        <v>14920676</v>
      </c>
      <c r="P855" s="34">
        <f t="shared" ref="P855" si="1700">P856+P864+P865+P866</f>
        <v>43824148</v>
      </c>
      <c r="Q855" s="40">
        <f t="shared" ref="Q855" si="1701">Q856+Q864+Q865+Q866</f>
        <v>175852</v>
      </c>
      <c r="R855" s="42">
        <f t="shared" si="1622"/>
        <v>0.99600336363636366</v>
      </c>
      <c r="S855" s="37">
        <f t="shared" ref="S855" si="1702">S856+S864+S865+S866</f>
        <v>0</v>
      </c>
      <c r="T855" s="65"/>
      <c r="U855" s="12" t="s">
        <v>95</v>
      </c>
    </row>
    <row r="856" spans="1:21" ht="18.75" hidden="1" x14ac:dyDescent="0.25">
      <c r="A856" s="13" t="str">
        <f t="shared" si="1649"/>
        <v>b</v>
      </c>
      <c r="B856" s="13" t="str">
        <f t="shared" si="1650"/>
        <v>a</v>
      </c>
      <c r="C856" s="3" t="s">
        <v>2</v>
      </c>
      <c r="D856" s="4" t="s">
        <v>3</v>
      </c>
      <c r="E856" s="38">
        <f t="shared" ref="E856:I856" si="1703">E857+E858+E859+E860+E861+E862+E863</f>
        <v>96864</v>
      </c>
      <c r="F856" s="38">
        <f t="shared" ref="F856" si="1704">F857+F858+F859+F860+F861+F862+F863</f>
        <v>11569.33</v>
      </c>
      <c r="G856" s="38">
        <f t="shared" si="1703"/>
        <v>32925000</v>
      </c>
      <c r="H856" s="38">
        <f t="shared" si="1703"/>
        <v>17078125</v>
      </c>
      <c r="I856" s="38">
        <f t="shared" si="1703"/>
        <v>11748337</v>
      </c>
      <c r="J856" s="34">
        <f t="shared" si="1652"/>
        <v>28826462</v>
      </c>
      <c r="K856" s="40">
        <f t="shared" si="1653"/>
        <v>4098538</v>
      </c>
      <c r="L856" s="41">
        <f t="shared" si="1654"/>
        <v>0.87551896735003798</v>
      </c>
      <c r="M856" s="38">
        <f t="shared" ref="M856:N856" si="1705">M857+M858+M859+M860+M861+M862+M863</f>
        <v>43867000</v>
      </c>
      <c r="N856" s="38">
        <f t="shared" si="1705"/>
        <v>43867000</v>
      </c>
      <c r="O856" s="38">
        <f t="shared" ref="O856:Q856" si="1706">O857+O858+O859+O860+O861+O862+O863</f>
        <v>14865676</v>
      </c>
      <c r="P856" s="38">
        <f t="shared" si="1706"/>
        <v>43692138</v>
      </c>
      <c r="Q856" s="43">
        <f t="shared" si="1706"/>
        <v>174862</v>
      </c>
      <c r="R856" s="44">
        <f t="shared" si="1622"/>
        <v>0.99601381448469239</v>
      </c>
      <c r="S856" s="38">
        <f t="shared" ref="S856" si="1707">S857+S858+S859+S860+S861+S862+S863</f>
        <v>0</v>
      </c>
      <c r="T856" s="66"/>
      <c r="U856" s="12" t="s">
        <v>95</v>
      </c>
    </row>
    <row r="857" spans="1:21" ht="18.75" hidden="1" x14ac:dyDescent="0.25">
      <c r="A857" s="13" t="str">
        <f t="shared" si="1649"/>
        <v>b</v>
      </c>
      <c r="B857" s="13" t="str">
        <f t="shared" si="1650"/>
        <v>b</v>
      </c>
      <c r="C857" s="5" t="s">
        <v>2</v>
      </c>
      <c r="D857" s="6" t="s">
        <v>4</v>
      </c>
      <c r="E857" s="23"/>
      <c r="F857" s="23"/>
      <c r="G857" s="23"/>
      <c r="H857" s="23"/>
      <c r="I857" s="23"/>
      <c r="J857" s="23">
        <f t="shared" si="1652"/>
        <v>0</v>
      </c>
      <c r="K857" s="23">
        <f t="shared" si="1653"/>
        <v>0</v>
      </c>
      <c r="L857" s="24" t="e">
        <f t="shared" si="1654"/>
        <v>#DIV/0!</v>
      </c>
      <c r="M857" s="28">
        <v>0</v>
      </c>
      <c r="N857" s="28">
        <v>0</v>
      </c>
      <c r="O857" s="23"/>
      <c r="P857" s="23">
        <f t="shared" ref="P857:P866" si="1708">J857+O857</f>
        <v>0</v>
      </c>
      <c r="Q857" s="23">
        <f t="shared" ref="Q857:Q866" si="1709">N857-P857</f>
        <v>0</v>
      </c>
      <c r="R857" s="26" t="e">
        <f t="shared" si="1622"/>
        <v>#DIV/0!</v>
      </c>
      <c r="S857" s="28">
        <v>0</v>
      </c>
      <c r="T857" s="68"/>
      <c r="U857" s="12" t="s">
        <v>95</v>
      </c>
    </row>
    <row r="858" spans="1:21" ht="18.75" hidden="1" x14ac:dyDescent="0.25">
      <c r="A858" s="13" t="str">
        <f t="shared" si="1649"/>
        <v>b</v>
      </c>
      <c r="B858" s="13" t="str">
        <f t="shared" si="1650"/>
        <v>a</v>
      </c>
      <c r="C858" s="5" t="s">
        <v>2</v>
      </c>
      <c r="D858" s="6" t="s">
        <v>5</v>
      </c>
      <c r="E858" s="34">
        <v>96864</v>
      </c>
      <c r="F858" s="34">
        <v>11569.33</v>
      </c>
      <c r="G858" s="34">
        <v>27360000</v>
      </c>
      <c r="H858" s="34">
        <v>14675860</v>
      </c>
      <c r="I858" s="34">
        <v>9572700</v>
      </c>
      <c r="J858" s="34">
        <f t="shared" si="1652"/>
        <v>24248560</v>
      </c>
      <c r="K858" s="40">
        <f t="shared" si="1653"/>
        <v>3111440</v>
      </c>
      <c r="L858" s="41">
        <f t="shared" si="1654"/>
        <v>0.88627777777777783</v>
      </c>
      <c r="M858" s="39">
        <v>36450000</v>
      </c>
      <c r="N858" s="39">
        <v>36450000</v>
      </c>
      <c r="O858" s="34">
        <v>12093006</v>
      </c>
      <c r="P858" s="34">
        <f t="shared" si="1708"/>
        <v>36341566</v>
      </c>
      <c r="Q858" s="40">
        <f t="shared" si="1709"/>
        <v>108434</v>
      </c>
      <c r="R858" s="42">
        <f t="shared" si="1622"/>
        <v>0.99702513031550066</v>
      </c>
      <c r="S858" s="39">
        <v>0</v>
      </c>
      <c r="T858" s="67"/>
      <c r="U858" s="12" t="s">
        <v>95</v>
      </c>
    </row>
    <row r="859" spans="1:21" ht="18.75" hidden="1" x14ac:dyDescent="0.25">
      <c r="A859" s="13" t="str">
        <f t="shared" si="1649"/>
        <v>b</v>
      </c>
      <c r="B859" s="13" t="str">
        <f t="shared" si="1650"/>
        <v>b</v>
      </c>
      <c r="C859" s="5" t="s">
        <v>2</v>
      </c>
      <c r="D859" s="6" t="s">
        <v>6</v>
      </c>
      <c r="E859" s="23"/>
      <c r="F859" s="23"/>
      <c r="G859" s="23"/>
      <c r="H859" s="23"/>
      <c r="I859" s="23"/>
      <c r="J859" s="23">
        <f t="shared" si="1652"/>
        <v>0</v>
      </c>
      <c r="K859" s="23">
        <f t="shared" si="1653"/>
        <v>0</v>
      </c>
      <c r="L859" s="24" t="e">
        <f t="shared" si="1654"/>
        <v>#DIV/0!</v>
      </c>
      <c r="M859" s="28"/>
      <c r="N859" s="28"/>
      <c r="O859" s="23"/>
      <c r="P859" s="23">
        <f t="shared" si="1708"/>
        <v>0</v>
      </c>
      <c r="Q859" s="23">
        <f t="shared" si="1709"/>
        <v>0</v>
      </c>
      <c r="R859" s="26" t="e">
        <f t="shared" si="1622"/>
        <v>#DIV/0!</v>
      </c>
      <c r="S859" s="28"/>
      <c r="T859" s="68"/>
      <c r="U859" s="12" t="s">
        <v>95</v>
      </c>
    </row>
    <row r="860" spans="1:21" ht="18.75" hidden="1" x14ac:dyDescent="0.25">
      <c r="A860" s="13" t="str">
        <f t="shared" si="1649"/>
        <v>b</v>
      </c>
      <c r="B860" s="13" t="str">
        <f t="shared" si="1650"/>
        <v>b</v>
      </c>
      <c r="C860" s="5" t="s">
        <v>2</v>
      </c>
      <c r="D860" s="7" t="s">
        <v>7</v>
      </c>
      <c r="E860" s="23"/>
      <c r="F860" s="23"/>
      <c r="G860" s="23"/>
      <c r="H860" s="23"/>
      <c r="I860" s="23"/>
      <c r="J860" s="23">
        <f t="shared" si="1652"/>
        <v>0</v>
      </c>
      <c r="K860" s="23">
        <f t="shared" si="1653"/>
        <v>0</v>
      </c>
      <c r="L860" s="24" t="e">
        <f t="shared" si="1654"/>
        <v>#DIV/0!</v>
      </c>
      <c r="M860" s="28"/>
      <c r="N860" s="28"/>
      <c r="O860" s="23"/>
      <c r="P860" s="23">
        <f t="shared" si="1708"/>
        <v>0</v>
      </c>
      <c r="Q860" s="23">
        <f t="shared" si="1709"/>
        <v>0</v>
      </c>
      <c r="R860" s="26" t="e">
        <f t="shared" si="1622"/>
        <v>#DIV/0!</v>
      </c>
      <c r="S860" s="28"/>
      <c r="T860" s="68"/>
      <c r="U860" s="12" t="s">
        <v>95</v>
      </c>
    </row>
    <row r="861" spans="1:21" ht="18.75" hidden="1" x14ac:dyDescent="0.25">
      <c r="A861" s="13" t="str">
        <f t="shared" si="1649"/>
        <v>b</v>
      </c>
      <c r="B861" s="13" t="str">
        <f t="shared" si="1650"/>
        <v>b</v>
      </c>
      <c r="C861" s="5" t="s">
        <v>2</v>
      </c>
      <c r="D861" s="7" t="s">
        <v>8</v>
      </c>
      <c r="E861" s="23"/>
      <c r="F861" s="23"/>
      <c r="G861" s="23"/>
      <c r="H861" s="23"/>
      <c r="I861" s="23"/>
      <c r="J861" s="23">
        <f t="shared" si="1652"/>
        <v>0</v>
      </c>
      <c r="K861" s="23">
        <f t="shared" si="1653"/>
        <v>0</v>
      </c>
      <c r="L861" s="24" t="e">
        <f t="shared" si="1654"/>
        <v>#DIV/0!</v>
      </c>
      <c r="M861" s="28"/>
      <c r="N861" s="28"/>
      <c r="O861" s="23"/>
      <c r="P861" s="23">
        <f t="shared" si="1708"/>
        <v>0</v>
      </c>
      <c r="Q861" s="23">
        <f t="shared" si="1709"/>
        <v>0</v>
      </c>
      <c r="R861" s="26" t="e">
        <f t="shared" si="1622"/>
        <v>#DIV/0!</v>
      </c>
      <c r="S861" s="28"/>
      <c r="T861" s="68"/>
      <c r="U861" s="12" t="s">
        <v>95</v>
      </c>
    </row>
    <row r="862" spans="1:21" ht="18.75" hidden="1" x14ac:dyDescent="0.25">
      <c r="A862" s="13" t="str">
        <f t="shared" si="1649"/>
        <v>b</v>
      </c>
      <c r="B862" s="13" t="str">
        <f t="shared" si="1650"/>
        <v>a</v>
      </c>
      <c r="C862" s="5" t="s">
        <v>2</v>
      </c>
      <c r="D862" s="7" t="s">
        <v>9</v>
      </c>
      <c r="E862" s="34"/>
      <c r="F862" s="34"/>
      <c r="G862" s="34">
        <v>5025000</v>
      </c>
      <c r="H862" s="34">
        <v>2194109</v>
      </c>
      <c r="I862" s="34">
        <v>1929863</v>
      </c>
      <c r="J862" s="34">
        <f t="shared" si="1652"/>
        <v>4123972</v>
      </c>
      <c r="K862" s="40">
        <f t="shared" si="1653"/>
        <v>901028</v>
      </c>
      <c r="L862" s="41">
        <f t="shared" si="1654"/>
        <v>0.82069094527363184</v>
      </c>
      <c r="M862" s="39">
        <v>6700000</v>
      </c>
      <c r="N862" s="39">
        <v>6700000</v>
      </c>
      <c r="O862" s="34">
        <v>2509600</v>
      </c>
      <c r="P862" s="34">
        <f t="shared" si="1708"/>
        <v>6633572</v>
      </c>
      <c r="Q862" s="40">
        <f t="shared" si="1709"/>
        <v>66428</v>
      </c>
      <c r="R862" s="42">
        <f t="shared" si="1622"/>
        <v>0.99008537313432832</v>
      </c>
      <c r="S862" s="39">
        <v>0</v>
      </c>
      <c r="T862" s="67"/>
      <c r="U862" s="12" t="s">
        <v>95</v>
      </c>
    </row>
    <row r="863" spans="1:21" ht="18.75" hidden="1" x14ac:dyDescent="0.25">
      <c r="A863" s="13" t="str">
        <f t="shared" si="1649"/>
        <v>b</v>
      </c>
      <c r="B863" s="13" t="str">
        <f t="shared" si="1650"/>
        <v>a</v>
      </c>
      <c r="C863" s="5" t="s">
        <v>2</v>
      </c>
      <c r="D863" s="7" t="s">
        <v>10</v>
      </c>
      <c r="E863" s="34"/>
      <c r="F863" s="34"/>
      <c r="G863" s="34">
        <v>540000</v>
      </c>
      <c r="H863" s="34">
        <v>208156</v>
      </c>
      <c r="I863" s="34">
        <v>245774</v>
      </c>
      <c r="J863" s="34">
        <f t="shared" si="1652"/>
        <v>453930</v>
      </c>
      <c r="K863" s="40">
        <f t="shared" si="1653"/>
        <v>86070</v>
      </c>
      <c r="L863" s="41">
        <f t="shared" si="1654"/>
        <v>0.84061111111111109</v>
      </c>
      <c r="M863" s="39">
        <v>717000</v>
      </c>
      <c r="N863" s="39">
        <v>717000</v>
      </c>
      <c r="O863" s="34">
        <v>263070</v>
      </c>
      <c r="P863" s="34">
        <f t="shared" si="1708"/>
        <v>717000</v>
      </c>
      <c r="Q863" s="40">
        <f t="shared" si="1709"/>
        <v>0</v>
      </c>
      <c r="R863" s="42">
        <f t="shared" si="1622"/>
        <v>1</v>
      </c>
      <c r="S863" s="39">
        <v>0</v>
      </c>
      <c r="T863" s="67"/>
      <c r="U863" s="12" t="s">
        <v>95</v>
      </c>
    </row>
    <row r="864" spans="1:21" ht="18.75" hidden="1" x14ac:dyDescent="0.25">
      <c r="A864" s="13" t="str">
        <f t="shared" si="1649"/>
        <v>b</v>
      </c>
      <c r="B864" s="13" t="str">
        <f t="shared" si="1650"/>
        <v>a</v>
      </c>
      <c r="C864" s="5" t="s">
        <v>2</v>
      </c>
      <c r="D864" s="4" t="s">
        <v>11</v>
      </c>
      <c r="E864" s="38"/>
      <c r="F864" s="38"/>
      <c r="G864" s="38">
        <v>133000</v>
      </c>
      <c r="H864" s="38">
        <v>32010</v>
      </c>
      <c r="I864" s="38">
        <v>45000</v>
      </c>
      <c r="J864" s="34">
        <f t="shared" si="1652"/>
        <v>77010</v>
      </c>
      <c r="K864" s="40">
        <f t="shared" si="1653"/>
        <v>55990</v>
      </c>
      <c r="L864" s="41">
        <f t="shared" si="1654"/>
        <v>0.57902255639097744</v>
      </c>
      <c r="M864" s="38">
        <v>133000</v>
      </c>
      <c r="N864" s="38">
        <v>133000</v>
      </c>
      <c r="O864" s="38">
        <v>55000</v>
      </c>
      <c r="P864" s="38">
        <f t="shared" si="1708"/>
        <v>132010</v>
      </c>
      <c r="Q864" s="43">
        <f t="shared" si="1709"/>
        <v>990</v>
      </c>
      <c r="R864" s="44">
        <f t="shared" si="1622"/>
        <v>0.99255639097744364</v>
      </c>
      <c r="S864" s="38">
        <v>0</v>
      </c>
      <c r="T864" s="66"/>
      <c r="U864" s="12" t="s">
        <v>95</v>
      </c>
    </row>
    <row r="865" spans="1:21" ht="18.75" hidden="1" x14ac:dyDescent="0.25">
      <c r="A865" s="13" t="str">
        <f t="shared" si="1649"/>
        <v>b</v>
      </c>
      <c r="B865" s="13" t="str">
        <f t="shared" si="1650"/>
        <v>b</v>
      </c>
      <c r="C865" s="5" t="s">
        <v>2</v>
      </c>
      <c r="D865" s="4" t="s">
        <v>12</v>
      </c>
      <c r="E865" s="22"/>
      <c r="F865" s="22"/>
      <c r="G865" s="22">
        <v>0</v>
      </c>
      <c r="H865" s="22"/>
      <c r="I865" s="22"/>
      <c r="J865" s="23">
        <f t="shared" si="1652"/>
        <v>0</v>
      </c>
      <c r="K865" s="23">
        <f t="shared" si="1653"/>
        <v>0</v>
      </c>
      <c r="L865" s="24" t="e">
        <f t="shared" si="1654"/>
        <v>#DIV/0!</v>
      </c>
      <c r="M865" s="22">
        <v>0</v>
      </c>
      <c r="N865" s="22">
        <v>0</v>
      </c>
      <c r="O865" s="22"/>
      <c r="P865" s="22">
        <f t="shared" si="1708"/>
        <v>0</v>
      </c>
      <c r="Q865" s="22">
        <f t="shared" si="1709"/>
        <v>0</v>
      </c>
      <c r="R865" s="25" t="e">
        <f t="shared" si="1622"/>
        <v>#DIV/0!</v>
      </c>
      <c r="S865" s="22">
        <v>0</v>
      </c>
      <c r="T865" s="63"/>
      <c r="U865" s="12" t="s">
        <v>95</v>
      </c>
    </row>
    <row r="866" spans="1:21" ht="18.75" hidden="1" x14ac:dyDescent="0.25">
      <c r="A866" s="13" t="str">
        <f t="shared" si="1649"/>
        <v>b</v>
      </c>
      <c r="B866" s="13" t="str">
        <f t="shared" si="1650"/>
        <v>b</v>
      </c>
      <c r="C866" s="5" t="s">
        <v>2</v>
      </c>
      <c r="D866" s="4" t="s">
        <v>13</v>
      </c>
      <c r="E866" s="22"/>
      <c r="F866" s="22"/>
      <c r="G866" s="22">
        <v>0</v>
      </c>
      <c r="H866" s="22"/>
      <c r="I866" s="22"/>
      <c r="J866" s="23">
        <f t="shared" si="1652"/>
        <v>0</v>
      </c>
      <c r="K866" s="23">
        <f t="shared" si="1653"/>
        <v>0</v>
      </c>
      <c r="L866" s="24" t="e">
        <f t="shared" si="1654"/>
        <v>#DIV/0!</v>
      </c>
      <c r="M866" s="22">
        <v>0</v>
      </c>
      <c r="N866" s="22">
        <v>0</v>
      </c>
      <c r="O866" s="22"/>
      <c r="P866" s="22">
        <f t="shared" si="1708"/>
        <v>0</v>
      </c>
      <c r="Q866" s="22">
        <f t="shared" si="1709"/>
        <v>0</v>
      </c>
      <c r="R866" s="25" t="e">
        <f t="shared" si="1622"/>
        <v>#DIV/0!</v>
      </c>
      <c r="S866" s="22">
        <v>0</v>
      </c>
      <c r="T866" s="63"/>
      <c r="U866" s="12" t="s">
        <v>95</v>
      </c>
    </row>
    <row r="867" spans="1:21" ht="36.75" hidden="1" customHeight="1" x14ac:dyDescent="0.25">
      <c r="A867" s="13" t="str">
        <f t="shared" si="1649"/>
        <v>b</v>
      </c>
      <c r="B867" s="13" t="str">
        <f t="shared" si="1650"/>
        <v>a</v>
      </c>
      <c r="C867" s="16" t="s">
        <v>175</v>
      </c>
      <c r="D867" s="17" t="s">
        <v>75</v>
      </c>
      <c r="E867" s="23">
        <f t="shared" ref="E867:G867" si="1710">E868+E876+E877+E878</f>
        <v>0</v>
      </c>
      <c r="F867" s="23">
        <f t="shared" ref="F867" si="1711">F868+F876+F877+F878</f>
        <v>48278</v>
      </c>
      <c r="G867" s="23">
        <f t="shared" si="1710"/>
        <v>19113100</v>
      </c>
      <c r="H867" s="23">
        <f t="shared" ref="H867:I867" si="1712">H868+H876+H877+H878</f>
        <v>12321584</v>
      </c>
      <c r="I867" s="23">
        <f t="shared" si="1712"/>
        <v>6661368</v>
      </c>
      <c r="J867" s="23">
        <f t="shared" si="1652"/>
        <v>18982952</v>
      </c>
      <c r="K867" s="49">
        <f t="shared" si="1653"/>
        <v>130148</v>
      </c>
      <c r="L867" s="50">
        <f t="shared" si="1654"/>
        <v>0.99319063888118619</v>
      </c>
      <c r="M867" s="27">
        <f t="shared" ref="M867:N867" si="1713">M868+M876+M877+M878</f>
        <v>26000000</v>
      </c>
      <c r="N867" s="27">
        <f t="shared" si="1713"/>
        <v>26000000</v>
      </c>
      <c r="O867" s="60">
        <f t="shared" ref="O867" si="1714">O868+O876+O877+O878</f>
        <v>6419048</v>
      </c>
      <c r="P867" s="23">
        <f t="shared" ref="P867" si="1715">P868+P876+P877+P878</f>
        <v>25402000</v>
      </c>
      <c r="Q867" s="49">
        <f t="shared" ref="Q867" si="1716">Q868+Q876+Q877+Q878</f>
        <v>598000</v>
      </c>
      <c r="R867" s="53">
        <f t="shared" si="1622"/>
        <v>0.97699999999999998</v>
      </c>
      <c r="S867" s="27">
        <f t="shared" ref="S867" si="1717">S868+S876+S877+S878</f>
        <v>0</v>
      </c>
      <c r="T867" s="70"/>
      <c r="U867" s="12" t="s">
        <v>91</v>
      </c>
    </row>
    <row r="868" spans="1:21" ht="18.75" hidden="1" x14ac:dyDescent="0.25">
      <c r="A868" s="13" t="str">
        <f t="shared" si="1649"/>
        <v>b</v>
      </c>
      <c r="B868" s="13" t="str">
        <f t="shared" si="1650"/>
        <v>a</v>
      </c>
      <c r="C868" s="3" t="s">
        <v>2</v>
      </c>
      <c r="D868" s="4" t="s">
        <v>3</v>
      </c>
      <c r="E868" s="22">
        <f t="shared" ref="E868:I868" si="1718">E869+E870+E871+E872+E873+E874+E875</f>
        <v>0</v>
      </c>
      <c r="F868" s="22">
        <f t="shared" ref="F868" si="1719">F869+F870+F871+F872+F873+F874+F875</f>
        <v>48278</v>
      </c>
      <c r="G868" s="22">
        <f t="shared" si="1718"/>
        <v>19113100</v>
      </c>
      <c r="H868" s="22">
        <f t="shared" si="1718"/>
        <v>12321584</v>
      </c>
      <c r="I868" s="22">
        <f t="shared" si="1718"/>
        <v>6661368</v>
      </c>
      <c r="J868" s="23">
        <f t="shared" si="1652"/>
        <v>18982952</v>
      </c>
      <c r="K868" s="49">
        <f t="shared" si="1653"/>
        <v>130148</v>
      </c>
      <c r="L868" s="50">
        <f t="shared" si="1654"/>
        <v>0.99319063888118619</v>
      </c>
      <c r="M868" s="22">
        <f t="shared" ref="M868:N868" si="1720">M869+M870+M871+M872+M873+M874+M875</f>
        <v>26000000</v>
      </c>
      <c r="N868" s="22">
        <f t="shared" si="1720"/>
        <v>26000000</v>
      </c>
      <c r="O868" s="22">
        <f t="shared" ref="O868:Q868" si="1721">O869+O870+O871+O872+O873+O874+O875</f>
        <v>6419048</v>
      </c>
      <c r="P868" s="22">
        <f t="shared" si="1721"/>
        <v>25402000</v>
      </c>
      <c r="Q868" s="51">
        <f t="shared" si="1721"/>
        <v>598000</v>
      </c>
      <c r="R868" s="52">
        <f t="shared" si="1622"/>
        <v>0.97699999999999998</v>
      </c>
      <c r="S868" s="22">
        <f t="shared" ref="S868" si="1722">S869+S870+S871+S872+S873+S874+S875</f>
        <v>0</v>
      </c>
      <c r="T868" s="63"/>
      <c r="U868" s="12" t="s">
        <v>91</v>
      </c>
    </row>
    <row r="869" spans="1:21" ht="18.75" hidden="1" x14ac:dyDescent="0.25">
      <c r="A869" s="13" t="str">
        <f t="shared" si="1649"/>
        <v>b</v>
      </c>
      <c r="B869" s="13" t="str">
        <f t="shared" si="1650"/>
        <v>b</v>
      </c>
      <c r="C869" s="5" t="s">
        <v>2</v>
      </c>
      <c r="D869" s="6" t="s">
        <v>4</v>
      </c>
      <c r="E869" s="23"/>
      <c r="F869" s="23"/>
      <c r="G869" s="23"/>
      <c r="H869" s="23"/>
      <c r="I869" s="23"/>
      <c r="J869" s="23">
        <f t="shared" si="1652"/>
        <v>0</v>
      </c>
      <c r="K869" s="23">
        <f t="shared" si="1653"/>
        <v>0</v>
      </c>
      <c r="L869" s="24" t="e">
        <f t="shared" si="1654"/>
        <v>#DIV/0!</v>
      </c>
      <c r="M869" s="28">
        <v>0</v>
      </c>
      <c r="N869" s="28">
        <v>0</v>
      </c>
      <c r="O869" s="23"/>
      <c r="P869" s="23">
        <f t="shared" ref="P869:P878" si="1723">J869+O869</f>
        <v>0</v>
      </c>
      <c r="Q869" s="23">
        <f t="shared" ref="Q869:Q878" si="1724">N869-P869</f>
        <v>0</v>
      </c>
      <c r="R869" s="26" t="e">
        <f t="shared" si="1622"/>
        <v>#DIV/0!</v>
      </c>
      <c r="S869" s="28">
        <v>0</v>
      </c>
      <c r="T869" s="68"/>
      <c r="U869" s="12" t="s">
        <v>91</v>
      </c>
    </row>
    <row r="870" spans="1:21" ht="18.75" hidden="1" x14ac:dyDescent="0.25">
      <c r="A870" s="13" t="str">
        <f t="shared" si="1649"/>
        <v>b</v>
      </c>
      <c r="B870" s="13" t="str">
        <f t="shared" si="1650"/>
        <v>a</v>
      </c>
      <c r="C870" s="5" t="s">
        <v>2</v>
      </c>
      <c r="D870" s="6" t="s">
        <v>5</v>
      </c>
      <c r="E870" s="23"/>
      <c r="F870" s="23"/>
      <c r="G870" s="23">
        <v>85000</v>
      </c>
      <c r="H870" s="23">
        <v>24723</v>
      </c>
      <c r="I870" s="23">
        <v>60277</v>
      </c>
      <c r="J870" s="23">
        <f t="shared" si="1652"/>
        <v>85000</v>
      </c>
      <c r="K870" s="49">
        <f t="shared" si="1653"/>
        <v>0</v>
      </c>
      <c r="L870" s="50">
        <f t="shared" si="1654"/>
        <v>1</v>
      </c>
      <c r="M870" s="28">
        <v>30000</v>
      </c>
      <c r="N870" s="28">
        <v>122500</v>
      </c>
      <c r="O870" s="23">
        <v>37500</v>
      </c>
      <c r="P870" s="23">
        <f t="shared" si="1723"/>
        <v>122500</v>
      </c>
      <c r="Q870" s="49">
        <f t="shared" si="1724"/>
        <v>0</v>
      </c>
      <c r="R870" s="53">
        <f t="shared" si="1622"/>
        <v>1</v>
      </c>
      <c r="S870" s="28">
        <v>0</v>
      </c>
      <c r="T870" s="68"/>
      <c r="U870" s="12" t="s">
        <v>91</v>
      </c>
    </row>
    <row r="871" spans="1:21" ht="18.75" hidden="1" x14ac:dyDescent="0.25">
      <c r="A871" s="13" t="str">
        <f t="shared" si="1649"/>
        <v>b</v>
      </c>
      <c r="B871" s="13" t="str">
        <f t="shared" si="1650"/>
        <v>b</v>
      </c>
      <c r="C871" s="5" t="s">
        <v>2</v>
      </c>
      <c r="D871" s="6" t="s">
        <v>6</v>
      </c>
      <c r="E871" s="23"/>
      <c r="F871" s="23"/>
      <c r="G871" s="23"/>
      <c r="H871" s="23"/>
      <c r="I871" s="23"/>
      <c r="J871" s="23">
        <f t="shared" si="1652"/>
        <v>0</v>
      </c>
      <c r="K871" s="23">
        <f t="shared" si="1653"/>
        <v>0</v>
      </c>
      <c r="L871" s="24" t="e">
        <f t="shared" si="1654"/>
        <v>#DIV/0!</v>
      </c>
      <c r="M871" s="28"/>
      <c r="N871" s="28"/>
      <c r="O871" s="23"/>
      <c r="P871" s="23">
        <f t="shared" si="1723"/>
        <v>0</v>
      </c>
      <c r="Q871" s="23">
        <f t="shared" si="1724"/>
        <v>0</v>
      </c>
      <c r="R871" s="26" t="e">
        <f t="shared" si="1622"/>
        <v>#DIV/0!</v>
      </c>
      <c r="S871" s="28"/>
      <c r="T871" s="68"/>
      <c r="U871" s="12" t="s">
        <v>91</v>
      </c>
    </row>
    <row r="872" spans="1:21" ht="18.75" hidden="1" x14ac:dyDescent="0.25">
      <c r="A872" s="13" t="str">
        <f t="shared" si="1649"/>
        <v>b</v>
      </c>
      <c r="B872" s="13" t="str">
        <f t="shared" si="1650"/>
        <v>b</v>
      </c>
      <c r="C872" s="5" t="s">
        <v>2</v>
      </c>
      <c r="D872" s="7" t="s">
        <v>7</v>
      </c>
      <c r="E872" s="23"/>
      <c r="F872" s="23"/>
      <c r="G872" s="23"/>
      <c r="H872" s="23"/>
      <c r="I872" s="23"/>
      <c r="J872" s="23">
        <f t="shared" si="1652"/>
        <v>0</v>
      </c>
      <c r="K872" s="23">
        <f t="shared" si="1653"/>
        <v>0</v>
      </c>
      <c r="L872" s="24" t="e">
        <f t="shared" si="1654"/>
        <v>#DIV/0!</v>
      </c>
      <c r="M872" s="28"/>
      <c r="N872" s="28"/>
      <c r="O872" s="23"/>
      <c r="P872" s="23">
        <f t="shared" si="1723"/>
        <v>0</v>
      </c>
      <c r="Q872" s="23">
        <f t="shared" si="1724"/>
        <v>0</v>
      </c>
      <c r="R872" s="26" t="e">
        <f t="shared" si="1622"/>
        <v>#DIV/0!</v>
      </c>
      <c r="S872" s="28"/>
      <c r="T872" s="68"/>
      <c r="U872" s="12" t="s">
        <v>91</v>
      </c>
    </row>
    <row r="873" spans="1:21" ht="18.75" hidden="1" x14ac:dyDescent="0.25">
      <c r="A873" s="13" t="str">
        <f t="shared" si="1649"/>
        <v>b</v>
      </c>
      <c r="B873" s="13" t="str">
        <f t="shared" si="1650"/>
        <v>b</v>
      </c>
      <c r="C873" s="5" t="s">
        <v>2</v>
      </c>
      <c r="D873" s="7" t="s">
        <v>8</v>
      </c>
      <c r="E873" s="23"/>
      <c r="F873" s="23"/>
      <c r="G873" s="23"/>
      <c r="H873" s="23"/>
      <c r="I873" s="23"/>
      <c r="J873" s="23">
        <f t="shared" si="1652"/>
        <v>0</v>
      </c>
      <c r="K873" s="23">
        <f t="shared" si="1653"/>
        <v>0</v>
      </c>
      <c r="L873" s="24" t="e">
        <f t="shared" si="1654"/>
        <v>#DIV/0!</v>
      </c>
      <c r="M873" s="28"/>
      <c r="N873" s="28"/>
      <c r="O873" s="23"/>
      <c r="P873" s="23">
        <f t="shared" si="1723"/>
        <v>0</v>
      </c>
      <c r="Q873" s="23">
        <f t="shared" si="1724"/>
        <v>0</v>
      </c>
      <c r="R873" s="26" t="e">
        <f t="shared" si="1622"/>
        <v>#DIV/0!</v>
      </c>
      <c r="S873" s="28"/>
      <c r="T873" s="68"/>
      <c r="U873" s="12" t="s">
        <v>91</v>
      </c>
    </row>
    <row r="874" spans="1:21" ht="18.75" hidden="1" x14ac:dyDescent="0.25">
      <c r="A874" s="13" t="str">
        <f t="shared" si="1649"/>
        <v>b</v>
      </c>
      <c r="B874" s="13" t="str">
        <f t="shared" si="1650"/>
        <v>a</v>
      </c>
      <c r="C874" s="5" t="s">
        <v>2</v>
      </c>
      <c r="D874" s="7" t="s">
        <v>9</v>
      </c>
      <c r="E874" s="23"/>
      <c r="F874" s="23">
        <v>48278</v>
      </c>
      <c r="G874" s="23">
        <v>18827590</v>
      </c>
      <c r="H874" s="23">
        <v>12261680</v>
      </c>
      <c r="I874" s="23">
        <v>6565910</v>
      </c>
      <c r="J874" s="23">
        <f t="shared" si="1652"/>
        <v>18827590</v>
      </c>
      <c r="K874" s="49">
        <f t="shared" si="1653"/>
        <v>0</v>
      </c>
      <c r="L874" s="50">
        <f t="shared" si="1654"/>
        <v>1</v>
      </c>
      <c r="M874" s="28">
        <v>25970000</v>
      </c>
      <c r="N874" s="28">
        <v>25676990</v>
      </c>
      <c r="O874" s="23">
        <v>6251400</v>
      </c>
      <c r="P874" s="23">
        <f t="shared" si="1723"/>
        <v>25078990</v>
      </c>
      <c r="Q874" s="49">
        <f t="shared" si="1724"/>
        <v>598000</v>
      </c>
      <c r="R874" s="53">
        <f t="shared" si="1622"/>
        <v>0.97671066585296795</v>
      </c>
      <c r="S874" s="28">
        <v>0</v>
      </c>
      <c r="T874" s="68"/>
      <c r="U874" s="12" t="s">
        <v>91</v>
      </c>
    </row>
    <row r="875" spans="1:21" ht="18.75" hidden="1" x14ac:dyDescent="0.25">
      <c r="A875" s="13" t="str">
        <f t="shared" si="1649"/>
        <v>b</v>
      </c>
      <c r="B875" s="13" t="str">
        <f t="shared" si="1650"/>
        <v>a</v>
      </c>
      <c r="C875" s="5" t="s">
        <v>2</v>
      </c>
      <c r="D875" s="7" t="s">
        <v>10</v>
      </c>
      <c r="E875" s="23"/>
      <c r="F875" s="23"/>
      <c r="G875" s="23">
        <v>200510</v>
      </c>
      <c r="H875" s="23">
        <v>35181</v>
      </c>
      <c r="I875" s="23">
        <v>35181</v>
      </c>
      <c r="J875" s="23">
        <f t="shared" si="1652"/>
        <v>70362</v>
      </c>
      <c r="K875" s="49">
        <f t="shared" si="1653"/>
        <v>130148</v>
      </c>
      <c r="L875" s="50">
        <f t="shared" si="1654"/>
        <v>0.35091516632586905</v>
      </c>
      <c r="M875" s="28">
        <v>0</v>
      </c>
      <c r="N875" s="28">
        <v>200510</v>
      </c>
      <c r="O875" s="23">
        <v>130148</v>
      </c>
      <c r="P875" s="23">
        <f t="shared" si="1723"/>
        <v>200510</v>
      </c>
      <c r="Q875" s="49">
        <f t="shared" si="1724"/>
        <v>0</v>
      </c>
      <c r="R875" s="53">
        <f t="shared" si="1622"/>
        <v>1</v>
      </c>
      <c r="S875" s="28">
        <v>0</v>
      </c>
      <c r="T875" s="68"/>
      <c r="U875" s="12" t="s">
        <v>91</v>
      </c>
    </row>
    <row r="876" spans="1:21" ht="18.75" hidden="1" x14ac:dyDescent="0.25">
      <c r="A876" s="13" t="str">
        <f t="shared" si="1649"/>
        <v>b</v>
      </c>
      <c r="B876" s="13" t="str">
        <f t="shared" si="1650"/>
        <v>b</v>
      </c>
      <c r="C876" s="5" t="s">
        <v>2</v>
      </c>
      <c r="D876" s="4" t="s">
        <v>11</v>
      </c>
      <c r="E876" s="22"/>
      <c r="F876" s="22"/>
      <c r="G876" s="22">
        <v>0</v>
      </c>
      <c r="H876" s="22"/>
      <c r="I876" s="22"/>
      <c r="J876" s="23">
        <f t="shared" si="1652"/>
        <v>0</v>
      </c>
      <c r="K876" s="23">
        <f t="shared" si="1653"/>
        <v>0</v>
      </c>
      <c r="L876" s="24" t="e">
        <f t="shared" si="1654"/>
        <v>#DIV/0!</v>
      </c>
      <c r="M876" s="22">
        <v>0</v>
      </c>
      <c r="N876" s="22">
        <v>0</v>
      </c>
      <c r="O876" s="22"/>
      <c r="P876" s="22">
        <f t="shared" si="1723"/>
        <v>0</v>
      </c>
      <c r="Q876" s="22">
        <f t="shared" si="1724"/>
        <v>0</v>
      </c>
      <c r="R876" s="25" t="e">
        <f t="shared" si="1622"/>
        <v>#DIV/0!</v>
      </c>
      <c r="S876" s="22">
        <v>0</v>
      </c>
      <c r="T876" s="63"/>
      <c r="U876" s="12" t="s">
        <v>91</v>
      </c>
    </row>
    <row r="877" spans="1:21" ht="18.75" hidden="1" x14ac:dyDescent="0.25">
      <c r="A877" s="13" t="str">
        <f t="shared" si="1649"/>
        <v>b</v>
      </c>
      <c r="B877" s="13" t="str">
        <f t="shared" si="1650"/>
        <v>b</v>
      </c>
      <c r="C877" s="5" t="s">
        <v>2</v>
      </c>
      <c r="D877" s="4" t="s">
        <v>12</v>
      </c>
      <c r="E877" s="22"/>
      <c r="F877" s="22"/>
      <c r="G877" s="22">
        <v>0</v>
      </c>
      <c r="H877" s="22"/>
      <c r="I877" s="22"/>
      <c r="J877" s="23">
        <f t="shared" si="1652"/>
        <v>0</v>
      </c>
      <c r="K877" s="23">
        <f t="shared" si="1653"/>
        <v>0</v>
      </c>
      <c r="L877" s="24" t="e">
        <f t="shared" si="1654"/>
        <v>#DIV/0!</v>
      </c>
      <c r="M877" s="22">
        <v>0</v>
      </c>
      <c r="N877" s="22">
        <v>0</v>
      </c>
      <c r="O877" s="22"/>
      <c r="P877" s="22">
        <f t="shared" si="1723"/>
        <v>0</v>
      </c>
      <c r="Q877" s="22">
        <f t="shared" si="1724"/>
        <v>0</v>
      </c>
      <c r="R877" s="25" t="e">
        <f t="shared" si="1622"/>
        <v>#DIV/0!</v>
      </c>
      <c r="S877" s="22">
        <v>0</v>
      </c>
      <c r="T877" s="63"/>
      <c r="U877" s="12" t="s">
        <v>91</v>
      </c>
    </row>
    <row r="878" spans="1:21" ht="18.75" hidden="1" x14ac:dyDescent="0.25">
      <c r="A878" s="13" t="str">
        <f t="shared" si="1649"/>
        <v>b</v>
      </c>
      <c r="B878" s="13" t="str">
        <f t="shared" si="1650"/>
        <v>b</v>
      </c>
      <c r="C878" s="5" t="s">
        <v>2</v>
      </c>
      <c r="D878" s="4" t="s">
        <v>13</v>
      </c>
      <c r="E878" s="22"/>
      <c r="F878" s="22"/>
      <c r="G878" s="22">
        <v>0</v>
      </c>
      <c r="H878" s="22"/>
      <c r="I878" s="22"/>
      <c r="J878" s="23">
        <f t="shared" si="1652"/>
        <v>0</v>
      </c>
      <c r="K878" s="23">
        <f t="shared" si="1653"/>
        <v>0</v>
      </c>
      <c r="L878" s="24" t="e">
        <f t="shared" si="1654"/>
        <v>#DIV/0!</v>
      </c>
      <c r="M878" s="22">
        <v>0</v>
      </c>
      <c r="N878" s="22">
        <v>0</v>
      </c>
      <c r="O878" s="22"/>
      <c r="P878" s="22">
        <f t="shared" si="1723"/>
        <v>0</v>
      </c>
      <c r="Q878" s="22">
        <f t="shared" si="1724"/>
        <v>0</v>
      </c>
      <c r="R878" s="25" t="e">
        <f t="shared" si="1622"/>
        <v>#DIV/0!</v>
      </c>
      <c r="S878" s="22">
        <v>0</v>
      </c>
      <c r="T878" s="63"/>
      <c r="U878" s="12" t="s">
        <v>91</v>
      </c>
    </row>
    <row r="879" spans="1:21" ht="29.25" hidden="1" customHeight="1" x14ac:dyDescent="0.25">
      <c r="A879" s="13" t="str">
        <f t="shared" si="1649"/>
        <v>b</v>
      </c>
      <c r="B879" s="13" t="str">
        <f t="shared" si="1650"/>
        <v>a</v>
      </c>
      <c r="C879" s="16" t="s">
        <v>176</v>
      </c>
      <c r="D879" s="17" t="s">
        <v>76</v>
      </c>
      <c r="E879" s="23">
        <f t="shared" ref="E879:G879" si="1725">E880+E888+E889+E890</f>
        <v>0</v>
      </c>
      <c r="F879" s="23"/>
      <c r="G879" s="23">
        <f t="shared" si="1725"/>
        <v>17000500</v>
      </c>
      <c r="H879" s="23">
        <f t="shared" ref="H879:I879" si="1726">H880+H888+H889+H890</f>
        <v>13500883</v>
      </c>
      <c r="I879" s="23">
        <f t="shared" si="1726"/>
        <v>6499617</v>
      </c>
      <c r="J879" s="23">
        <f t="shared" si="1652"/>
        <v>20000500</v>
      </c>
      <c r="K879" s="49">
        <f t="shared" si="1653"/>
        <v>-3000000</v>
      </c>
      <c r="L879" s="50">
        <f t="shared" si="1654"/>
        <v>1.1764653980765272</v>
      </c>
      <c r="M879" s="27">
        <f t="shared" ref="M879:N879" si="1727">M880+M888+M889+M890</f>
        <v>20000000</v>
      </c>
      <c r="N879" s="27">
        <f t="shared" si="1727"/>
        <v>20000000</v>
      </c>
      <c r="O879" s="23">
        <f t="shared" ref="O879" si="1728">O880+O888+O889+O890</f>
        <v>4999500</v>
      </c>
      <c r="P879" s="23">
        <f t="shared" ref="P879" si="1729">P880+P888+P889+P890</f>
        <v>25000000</v>
      </c>
      <c r="Q879" s="49">
        <f t="shared" ref="Q879" si="1730">Q880+Q888+Q889+Q890</f>
        <v>-5000000</v>
      </c>
      <c r="R879" s="53">
        <f t="shared" si="1622"/>
        <v>1.25</v>
      </c>
      <c r="S879" s="27">
        <f t="shared" ref="S879" si="1731">S880+S888+S889+S890</f>
        <v>0</v>
      </c>
      <c r="T879" s="70"/>
      <c r="U879" s="12" t="s">
        <v>91</v>
      </c>
    </row>
    <row r="880" spans="1:21" ht="18.75" hidden="1" x14ac:dyDescent="0.25">
      <c r="A880" s="13" t="str">
        <f t="shared" si="1649"/>
        <v>b</v>
      </c>
      <c r="B880" s="13" t="str">
        <f t="shared" si="1650"/>
        <v>a</v>
      </c>
      <c r="C880" s="3" t="s">
        <v>2</v>
      </c>
      <c r="D880" s="4" t="s">
        <v>3</v>
      </c>
      <c r="E880" s="22">
        <f t="shared" ref="E880:I880" si="1732">E881+E882+E883+E884+E885+E886+E887</f>
        <v>0</v>
      </c>
      <c r="F880" s="22"/>
      <c r="G880" s="22">
        <f t="shared" si="1732"/>
        <v>17000500</v>
      </c>
      <c r="H880" s="22">
        <f t="shared" si="1732"/>
        <v>13500883</v>
      </c>
      <c r="I880" s="22">
        <f t="shared" si="1732"/>
        <v>6499617</v>
      </c>
      <c r="J880" s="23">
        <f t="shared" si="1652"/>
        <v>20000500</v>
      </c>
      <c r="K880" s="49">
        <f t="shared" si="1653"/>
        <v>-3000000</v>
      </c>
      <c r="L880" s="50">
        <f t="shared" si="1654"/>
        <v>1.1764653980765272</v>
      </c>
      <c r="M880" s="22">
        <f t="shared" ref="M880:N880" si="1733">M881+M882+M883+M884+M885+M886+M887</f>
        <v>20000000</v>
      </c>
      <c r="N880" s="22">
        <f t="shared" si="1733"/>
        <v>20000000</v>
      </c>
      <c r="O880" s="22">
        <f t="shared" ref="O880:Q880" si="1734">O881+O882+O883+O884+O885+O886+O887</f>
        <v>4999500</v>
      </c>
      <c r="P880" s="22">
        <f t="shared" si="1734"/>
        <v>25000000</v>
      </c>
      <c r="Q880" s="51">
        <f t="shared" si="1734"/>
        <v>-5000000</v>
      </c>
      <c r="R880" s="52">
        <f t="shared" si="1622"/>
        <v>1.25</v>
      </c>
      <c r="S880" s="22">
        <f t="shared" ref="S880" si="1735">S881+S882+S883+S884+S885+S886+S887</f>
        <v>0</v>
      </c>
      <c r="T880" s="63"/>
      <c r="U880" s="12" t="s">
        <v>91</v>
      </c>
    </row>
    <row r="881" spans="1:21" ht="18.75" hidden="1" x14ac:dyDescent="0.25">
      <c r="A881" s="13" t="str">
        <f t="shared" si="1649"/>
        <v>b</v>
      </c>
      <c r="B881" s="13" t="str">
        <f t="shared" si="1650"/>
        <v>b</v>
      </c>
      <c r="C881" s="5" t="s">
        <v>2</v>
      </c>
      <c r="D881" s="6" t="s">
        <v>4</v>
      </c>
      <c r="E881" s="23"/>
      <c r="F881" s="23"/>
      <c r="G881" s="23">
        <v>0</v>
      </c>
      <c r="H881" s="23"/>
      <c r="I881" s="23"/>
      <c r="J881" s="23">
        <f t="shared" si="1652"/>
        <v>0</v>
      </c>
      <c r="K881" s="23">
        <f t="shared" si="1653"/>
        <v>0</v>
      </c>
      <c r="L881" s="24" t="e">
        <f t="shared" si="1654"/>
        <v>#DIV/0!</v>
      </c>
      <c r="M881" s="28">
        <v>0</v>
      </c>
      <c r="N881" s="28">
        <v>0</v>
      </c>
      <c r="O881" s="23"/>
      <c r="P881" s="23">
        <f t="shared" ref="P881:P890" si="1736">J881+O881</f>
        <v>0</v>
      </c>
      <c r="Q881" s="23">
        <f t="shared" ref="Q881:Q890" si="1737">N881-P881</f>
        <v>0</v>
      </c>
      <c r="R881" s="26" t="e">
        <f t="shared" si="1622"/>
        <v>#DIV/0!</v>
      </c>
      <c r="S881" s="28">
        <v>0</v>
      </c>
      <c r="T881" s="68"/>
      <c r="U881" s="12" t="s">
        <v>91</v>
      </c>
    </row>
    <row r="882" spans="1:21" ht="18.75" hidden="1" x14ac:dyDescent="0.25">
      <c r="A882" s="13" t="str">
        <f t="shared" si="1649"/>
        <v>b</v>
      </c>
      <c r="B882" s="13" t="str">
        <f t="shared" si="1650"/>
        <v>b</v>
      </c>
      <c r="C882" s="5" t="s">
        <v>2</v>
      </c>
      <c r="D882" s="6" t="s">
        <v>5</v>
      </c>
      <c r="E882" s="23"/>
      <c r="F882" s="23"/>
      <c r="G882" s="23"/>
      <c r="H882" s="23"/>
      <c r="I882" s="23"/>
      <c r="J882" s="23">
        <f t="shared" si="1652"/>
        <v>0</v>
      </c>
      <c r="K882" s="23">
        <f t="shared" si="1653"/>
        <v>0</v>
      </c>
      <c r="L882" s="24" t="e">
        <f t="shared" si="1654"/>
        <v>#DIV/0!</v>
      </c>
      <c r="M882" s="28"/>
      <c r="N882" s="28"/>
      <c r="O882" s="23"/>
      <c r="P882" s="23">
        <f t="shared" si="1736"/>
        <v>0</v>
      </c>
      <c r="Q882" s="23">
        <f t="shared" si="1737"/>
        <v>0</v>
      </c>
      <c r="R882" s="26" t="e">
        <f t="shared" si="1622"/>
        <v>#DIV/0!</v>
      </c>
      <c r="S882" s="28"/>
      <c r="T882" s="68"/>
      <c r="U882" s="12" t="s">
        <v>91</v>
      </c>
    </row>
    <row r="883" spans="1:21" ht="18.75" hidden="1" x14ac:dyDescent="0.25">
      <c r="A883" s="13" t="str">
        <f t="shared" si="1649"/>
        <v>b</v>
      </c>
      <c r="B883" s="13" t="str">
        <f t="shared" si="1650"/>
        <v>b</v>
      </c>
      <c r="C883" s="5" t="s">
        <v>2</v>
      </c>
      <c r="D883" s="6" t="s">
        <v>6</v>
      </c>
      <c r="E883" s="23"/>
      <c r="F883" s="23"/>
      <c r="G883" s="23"/>
      <c r="H883" s="23"/>
      <c r="I883" s="23"/>
      <c r="J883" s="23">
        <f t="shared" si="1652"/>
        <v>0</v>
      </c>
      <c r="K883" s="23">
        <f t="shared" si="1653"/>
        <v>0</v>
      </c>
      <c r="L883" s="24" t="e">
        <f t="shared" si="1654"/>
        <v>#DIV/0!</v>
      </c>
      <c r="M883" s="28"/>
      <c r="N883" s="28"/>
      <c r="O883" s="23"/>
      <c r="P883" s="23">
        <f t="shared" si="1736"/>
        <v>0</v>
      </c>
      <c r="Q883" s="23">
        <f t="shared" si="1737"/>
        <v>0</v>
      </c>
      <c r="R883" s="26" t="e">
        <f t="shared" si="1622"/>
        <v>#DIV/0!</v>
      </c>
      <c r="S883" s="28"/>
      <c r="T883" s="68"/>
      <c r="U883" s="12" t="s">
        <v>91</v>
      </c>
    </row>
    <row r="884" spans="1:21" ht="18.75" hidden="1" x14ac:dyDescent="0.25">
      <c r="A884" s="13" t="str">
        <f t="shared" si="1649"/>
        <v>b</v>
      </c>
      <c r="B884" s="13" t="str">
        <f t="shared" si="1650"/>
        <v>b</v>
      </c>
      <c r="C884" s="5" t="s">
        <v>2</v>
      </c>
      <c r="D884" s="7" t="s">
        <v>7</v>
      </c>
      <c r="E884" s="23"/>
      <c r="F884" s="23"/>
      <c r="G884" s="23"/>
      <c r="H884" s="23"/>
      <c r="I884" s="23"/>
      <c r="J884" s="23">
        <f t="shared" si="1652"/>
        <v>0</v>
      </c>
      <c r="K884" s="23">
        <f t="shared" si="1653"/>
        <v>0</v>
      </c>
      <c r="L884" s="24" t="e">
        <f t="shared" si="1654"/>
        <v>#DIV/0!</v>
      </c>
      <c r="M884" s="28"/>
      <c r="N884" s="28"/>
      <c r="O884" s="23"/>
      <c r="P884" s="23">
        <f t="shared" si="1736"/>
        <v>0</v>
      </c>
      <c r="Q884" s="23">
        <f t="shared" si="1737"/>
        <v>0</v>
      </c>
      <c r="R884" s="26" t="e">
        <f t="shared" si="1622"/>
        <v>#DIV/0!</v>
      </c>
      <c r="S884" s="28"/>
      <c r="T884" s="68"/>
      <c r="U884" s="12" t="s">
        <v>91</v>
      </c>
    </row>
    <row r="885" spans="1:21" ht="18.75" hidden="1" x14ac:dyDescent="0.25">
      <c r="A885" s="13" t="str">
        <f t="shared" si="1649"/>
        <v>b</v>
      </c>
      <c r="B885" s="13" t="str">
        <f t="shared" si="1650"/>
        <v>b</v>
      </c>
      <c r="C885" s="5" t="s">
        <v>2</v>
      </c>
      <c r="D885" s="7" t="s">
        <v>8</v>
      </c>
      <c r="E885" s="23"/>
      <c r="F885" s="23"/>
      <c r="G885" s="23"/>
      <c r="H885" s="23"/>
      <c r="I885" s="23"/>
      <c r="J885" s="23">
        <f t="shared" si="1652"/>
        <v>0</v>
      </c>
      <c r="K885" s="23">
        <f t="shared" si="1653"/>
        <v>0</v>
      </c>
      <c r="L885" s="24" t="e">
        <f t="shared" si="1654"/>
        <v>#DIV/0!</v>
      </c>
      <c r="M885" s="28"/>
      <c r="N885" s="28"/>
      <c r="O885" s="23"/>
      <c r="P885" s="23">
        <f t="shared" si="1736"/>
        <v>0</v>
      </c>
      <c r="Q885" s="23">
        <f t="shared" si="1737"/>
        <v>0</v>
      </c>
      <c r="R885" s="26" t="e">
        <f t="shared" si="1622"/>
        <v>#DIV/0!</v>
      </c>
      <c r="S885" s="28"/>
      <c r="T885" s="68"/>
      <c r="U885" s="12" t="s">
        <v>91</v>
      </c>
    </row>
    <row r="886" spans="1:21" ht="18.75" hidden="1" x14ac:dyDescent="0.25">
      <c r="A886" s="13" t="str">
        <f t="shared" si="1649"/>
        <v>b</v>
      </c>
      <c r="B886" s="13" t="str">
        <f t="shared" si="1650"/>
        <v>a</v>
      </c>
      <c r="C886" s="5" t="s">
        <v>2</v>
      </c>
      <c r="D886" s="7" t="s">
        <v>9</v>
      </c>
      <c r="E886" s="23"/>
      <c r="F886" s="23"/>
      <c r="G886" s="23">
        <v>17000500</v>
      </c>
      <c r="H886" s="23">
        <v>13500883</v>
      </c>
      <c r="I886" s="60">
        <v>6499617</v>
      </c>
      <c r="J886" s="23">
        <f t="shared" si="1652"/>
        <v>20000500</v>
      </c>
      <c r="K886" s="49">
        <f t="shared" si="1653"/>
        <v>-3000000</v>
      </c>
      <c r="L886" s="50">
        <f t="shared" si="1654"/>
        <v>1.1764653980765272</v>
      </c>
      <c r="M886" s="28">
        <v>20000000</v>
      </c>
      <c r="N886" s="28">
        <v>20000000</v>
      </c>
      <c r="O886" s="60">
        <v>4999500</v>
      </c>
      <c r="P886" s="23">
        <f t="shared" si="1736"/>
        <v>25000000</v>
      </c>
      <c r="Q886" s="49">
        <f t="shared" si="1737"/>
        <v>-5000000</v>
      </c>
      <c r="R886" s="53">
        <f t="shared" si="1622"/>
        <v>1.25</v>
      </c>
      <c r="S886" s="28">
        <v>0</v>
      </c>
      <c r="T886" s="68"/>
      <c r="U886" s="12" t="s">
        <v>91</v>
      </c>
    </row>
    <row r="887" spans="1:21" ht="18.75" hidden="1" x14ac:dyDescent="0.25">
      <c r="A887" s="13" t="str">
        <f t="shared" si="1649"/>
        <v>b</v>
      </c>
      <c r="B887" s="13" t="str">
        <f t="shared" si="1650"/>
        <v>b</v>
      </c>
      <c r="C887" s="5" t="s">
        <v>2</v>
      </c>
      <c r="D887" s="7" t="s">
        <v>10</v>
      </c>
      <c r="E887" s="23"/>
      <c r="F887" s="23"/>
      <c r="G887" s="23">
        <v>0</v>
      </c>
      <c r="H887" s="23"/>
      <c r="I887" s="23"/>
      <c r="J887" s="23">
        <f t="shared" si="1652"/>
        <v>0</v>
      </c>
      <c r="K887" s="23">
        <f t="shared" si="1653"/>
        <v>0</v>
      </c>
      <c r="L887" s="24" t="e">
        <f t="shared" si="1654"/>
        <v>#DIV/0!</v>
      </c>
      <c r="M887" s="28">
        <v>0</v>
      </c>
      <c r="N887" s="28">
        <v>0</v>
      </c>
      <c r="O887" s="23"/>
      <c r="P887" s="23">
        <f t="shared" si="1736"/>
        <v>0</v>
      </c>
      <c r="Q887" s="23">
        <f t="shared" si="1737"/>
        <v>0</v>
      </c>
      <c r="R887" s="26" t="e">
        <f t="shared" si="1622"/>
        <v>#DIV/0!</v>
      </c>
      <c r="S887" s="28">
        <v>0</v>
      </c>
      <c r="T887" s="68"/>
      <c r="U887" s="12" t="s">
        <v>91</v>
      </c>
    </row>
    <row r="888" spans="1:21" ht="18.75" hidden="1" x14ac:dyDescent="0.25">
      <c r="A888" s="13" t="str">
        <f t="shared" si="1649"/>
        <v>b</v>
      </c>
      <c r="B888" s="13" t="str">
        <f t="shared" si="1650"/>
        <v>b</v>
      </c>
      <c r="C888" s="5" t="s">
        <v>2</v>
      </c>
      <c r="D888" s="4" t="s">
        <v>11</v>
      </c>
      <c r="E888" s="22"/>
      <c r="F888" s="22"/>
      <c r="G888" s="22">
        <v>0</v>
      </c>
      <c r="H888" s="22"/>
      <c r="I888" s="22"/>
      <c r="J888" s="23">
        <f t="shared" si="1652"/>
        <v>0</v>
      </c>
      <c r="K888" s="23">
        <f t="shared" si="1653"/>
        <v>0</v>
      </c>
      <c r="L888" s="24" t="e">
        <f t="shared" si="1654"/>
        <v>#DIV/0!</v>
      </c>
      <c r="M888" s="22">
        <v>0</v>
      </c>
      <c r="N888" s="22">
        <v>0</v>
      </c>
      <c r="O888" s="22"/>
      <c r="P888" s="22">
        <f t="shared" si="1736"/>
        <v>0</v>
      </c>
      <c r="Q888" s="22">
        <f t="shared" si="1737"/>
        <v>0</v>
      </c>
      <c r="R888" s="25" t="e">
        <f t="shared" ref="R888:R939" si="1738">P888/N888</f>
        <v>#DIV/0!</v>
      </c>
      <c r="S888" s="22">
        <v>0</v>
      </c>
      <c r="T888" s="63"/>
      <c r="U888" s="12" t="s">
        <v>91</v>
      </c>
    </row>
    <row r="889" spans="1:21" ht="18.75" hidden="1" x14ac:dyDescent="0.25">
      <c r="A889" s="13" t="str">
        <f t="shared" si="1649"/>
        <v>b</v>
      </c>
      <c r="B889" s="13" t="str">
        <f t="shared" si="1650"/>
        <v>b</v>
      </c>
      <c r="C889" s="5" t="s">
        <v>2</v>
      </c>
      <c r="D889" s="4" t="s">
        <v>12</v>
      </c>
      <c r="E889" s="22"/>
      <c r="F889" s="22"/>
      <c r="G889" s="22">
        <v>0</v>
      </c>
      <c r="H889" s="22"/>
      <c r="I889" s="22"/>
      <c r="J889" s="23">
        <f t="shared" si="1652"/>
        <v>0</v>
      </c>
      <c r="K889" s="23">
        <f t="shared" si="1653"/>
        <v>0</v>
      </c>
      <c r="L889" s="24" t="e">
        <f t="shared" si="1654"/>
        <v>#DIV/0!</v>
      </c>
      <c r="M889" s="22">
        <v>0</v>
      </c>
      <c r="N889" s="22">
        <v>0</v>
      </c>
      <c r="O889" s="22"/>
      <c r="P889" s="22">
        <f t="shared" si="1736"/>
        <v>0</v>
      </c>
      <c r="Q889" s="22">
        <f t="shared" si="1737"/>
        <v>0</v>
      </c>
      <c r="R889" s="25" t="e">
        <f t="shared" si="1738"/>
        <v>#DIV/0!</v>
      </c>
      <c r="S889" s="22">
        <v>0</v>
      </c>
      <c r="T889" s="63"/>
      <c r="U889" s="12" t="s">
        <v>91</v>
      </c>
    </row>
    <row r="890" spans="1:21" ht="18.75" hidden="1" x14ac:dyDescent="0.25">
      <c r="A890" s="13" t="str">
        <f t="shared" si="1649"/>
        <v>b</v>
      </c>
      <c r="B890" s="13" t="str">
        <f t="shared" si="1650"/>
        <v>b</v>
      </c>
      <c r="C890" s="5" t="s">
        <v>2</v>
      </c>
      <c r="D890" s="4" t="s">
        <v>13</v>
      </c>
      <c r="E890" s="22"/>
      <c r="F890" s="22"/>
      <c r="G890" s="22">
        <v>0</v>
      </c>
      <c r="H890" s="22"/>
      <c r="I890" s="22"/>
      <c r="J890" s="23">
        <f t="shared" si="1652"/>
        <v>0</v>
      </c>
      <c r="K890" s="23">
        <f t="shared" si="1653"/>
        <v>0</v>
      </c>
      <c r="L890" s="24" t="e">
        <f t="shared" si="1654"/>
        <v>#DIV/0!</v>
      </c>
      <c r="M890" s="22">
        <v>0</v>
      </c>
      <c r="N890" s="22">
        <v>0</v>
      </c>
      <c r="O890" s="22"/>
      <c r="P890" s="22">
        <f t="shared" si="1736"/>
        <v>0</v>
      </c>
      <c r="Q890" s="22">
        <f t="shared" si="1737"/>
        <v>0</v>
      </c>
      <c r="R890" s="25" t="e">
        <f t="shared" si="1738"/>
        <v>#DIV/0!</v>
      </c>
      <c r="S890" s="22">
        <v>0</v>
      </c>
      <c r="T890" s="63"/>
      <c r="U890" s="12" t="s">
        <v>91</v>
      </c>
    </row>
    <row r="891" spans="1:21" ht="36" hidden="1" x14ac:dyDescent="0.25">
      <c r="A891" s="13" t="str">
        <f t="shared" si="1649"/>
        <v>b</v>
      </c>
      <c r="B891" s="13" t="str">
        <f t="shared" si="1650"/>
        <v>a</v>
      </c>
      <c r="C891" s="16" t="s">
        <v>177</v>
      </c>
      <c r="D891" s="17" t="s">
        <v>178</v>
      </c>
      <c r="E891" s="23">
        <f t="shared" ref="E891:G891" si="1739">E892+E900+E901+E902</f>
        <v>0</v>
      </c>
      <c r="F891" s="23"/>
      <c r="G891" s="23">
        <f t="shared" si="1739"/>
        <v>555700</v>
      </c>
      <c r="H891" s="23">
        <f t="shared" ref="H891:I891" si="1740">H892+H900+H901+H902</f>
        <v>291097</v>
      </c>
      <c r="I891" s="23">
        <f t="shared" si="1740"/>
        <v>264603</v>
      </c>
      <c r="J891" s="23">
        <f t="shared" si="1652"/>
        <v>555700</v>
      </c>
      <c r="K891" s="49">
        <f t="shared" si="1653"/>
        <v>0</v>
      </c>
      <c r="L891" s="50">
        <f t="shared" si="1654"/>
        <v>1</v>
      </c>
      <c r="M891" s="27">
        <f t="shared" ref="M891:N891" si="1741">M892+M900+M901+M902</f>
        <v>1000000</v>
      </c>
      <c r="N891" s="27">
        <f t="shared" si="1741"/>
        <v>1000000</v>
      </c>
      <c r="O891" s="23">
        <f t="shared" ref="O891" si="1742">O892+O900+O901+O902</f>
        <v>166465</v>
      </c>
      <c r="P891" s="23">
        <f t="shared" ref="P891" si="1743">P892+P900+P901+P902</f>
        <v>722165</v>
      </c>
      <c r="Q891" s="49">
        <f t="shared" ref="Q891" si="1744">Q892+Q900+Q901+Q902</f>
        <v>277835</v>
      </c>
      <c r="R891" s="53">
        <f t="shared" si="1738"/>
        <v>0.72216499999999995</v>
      </c>
      <c r="S891" s="27">
        <f t="shared" ref="S891" si="1745">S892+S900+S901+S902</f>
        <v>0</v>
      </c>
      <c r="T891" s="70"/>
      <c r="U891" s="12" t="s">
        <v>91</v>
      </c>
    </row>
    <row r="892" spans="1:21" ht="18.75" hidden="1" x14ac:dyDescent="0.25">
      <c r="A892" s="13" t="str">
        <f t="shared" si="1649"/>
        <v>b</v>
      </c>
      <c r="B892" s="13" t="str">
        <f t="shared" si="1650"/>
        <v>a</v>
      </c>
      <c r="C892" s="3" t="s">
        <v>2</v>
      </c>
      <c r="D892" s="4" t="s">
        <v>3</v>
      </c>
      <c r="E892" s="22">
        <f t="shared" ref="E892:I892" si="1746">E893+E894+E895+E896+E897+E898+E899</f>
        <v>0</v>
      </c>
      <c r="F892" s="22"/>
      <c r="G892" s="22">
        <f t="shared" si="1746"/>
        <v>555700</v>
      </c>
      <c r="H892" s="22">
        <f t="shared" si="1746"/>
        <v>291097</v>
      </c>
      <c r="I892" s="22">
        <f t="shared" si="1746"/>
        <v>264603</v>
      </c>
      <c r="J892" s="23">
        <f t="shared" si="1652"/>
        <v>555700</v>
      </c>
      <c r="K892" s="49">
        <f t="shared" si="1653"/>
        <v>0</v>
      </c>
      <c r="L892" s="50">
        <f t="shared" si="1654"/>
        <v>1</v>
      </c>
      <c r="M892" s="22">
        <f t="shared" ref="M892:N892" si="1747">M893+M894+M895+M896+M897+M898+M899</f>
        <v>1000000</v>
      </c>
      <c r="N892" s="22">
        <f t="shared" si="1747"/>
        <v>1000000</v>
      </c>
      <c r="O892" s="22">
        <f t="shared" ref="O892:Q892" si="1748">O893+O894+O895+O896+O897+O898+O899</f>
        <v>166465</v>
      </c>
      <c r="P892" s="22">
        <f t="shared" si="1748"/>
        <v>722165</v>
      </c>
      <c r="Q892" s="51">
        <f t="shared" si="1748"/>
        <v>277835</v>
      </c>
      <c r="R892" s="52">
        <f t="shared" si="1738"/>
        <v>0.72216499999999995</v>
      </c>
      <c r="S892" s="22">
        <f t="shared" ref="S892" si="1749">S893+S894+S895+S896+S897+S898+S899</f>
        <v>0</v>
      </c>
      <c r="T892" s="63"/>
      <c r="U892" s="12" t="s">
        <v>91</v>
      </c>
    </row>
    <row r="893" spans="1:21" ht="18.75" hidden="1" x14ac:dyDescent="0.25">
      <c r="A893" s="13" t="str">
        <f t="shared" si="1649"/>
        <v>b</v>
      </c>
      <c r="B893" s="13" t="str">
        <f t="shared" si="1650"/>
        <v>b</v>
      </c>
      <c r="C893" s="5" t="s">
        <v>2</v>
      </c>
      <c r="D893" s="6" t="s">
        <v>4</v>
      </c>
      <c r="E893" s="23"/>
      <c r="F893" s="23"/>
      <c r="G893" s="23">
        <v>0</v>
      </c>
      <c r="H893" s="23"/>
      <c r="I893" s="23"/>
      <c r="J893" s="23">
        <f t="shared" si="1652"/>
        <v>0</v>
      </c>
      <c r="K893" s="23">
        <f t="shared" si="1653"/>
        <v>0</v>
      </c>
      <c r="L893" s="24" t="e">
        <f t="shared" si="1654"/>
        <v>#DIV/0!</v>
      </c>
      <c r="M893" s="28">
        <v>0</v>
      </c>
      <c r="N893" s="28">
        <v>0</v>
      </c>
      <c r="O893" s="23"/>
      <c r="P893" s="23">
        <f t="shared" ref="P893:P902" si="1750">J893+O893</f>
        <v>0</v>
      </c>
      <c r="Q893" s="23">
        <f t="shared" ref="Q893:Q902" si="1751">N893-P893</f>
        <v>0</v>
      </c>
      <c r="R893" s="26" t="e">
        <f t="shared" si="1738"/>
        <v>#DIV/0!</v>
      </c>
      <c r="S893" s="28">
        <v>0</v>
      </c>
      <c r="T893" s="68"/>
      <c r="U893" s="12" t="s">
        <v>91</v>
      </c>
    </row>
    <row r="894" spans="1:21" ht="18.75" hidden="1" x14ac:dyDescent="0.25">
      <c r="A894" s="13" t="str">
        <f t="shared" si="1649"/>
        <v>b</v>
      </c>
      <c r="B894" s="13" t="str">
        <f t="shared" si="1650"/>
        <v>a</v>
      </c>
      <c r="C894" s="5" t="s">
        <v>2</v>
      </c>
      <c r="D894" s="6" t="s">
        <v>5</v>
      </c>
      <c r="E894" s="23"/>
      <c r="F894" s="23"/>
      <c r="G894" s="23">
        <v>555700</v>
      </c>
      <c r="H894" s="23">
        <v>291097</v>
      </c>
      <c r="I894" s="23">
        <v>264603</v>
      </c>
      <c r="J894" s="23">
        <f t="shared" si="1652"/>
        <v>555700</v>
      </c>
      <c r="K894" s="49">
        <f t="shared" si="1653"/>
        <v>0</v>
      </c>
      <c r="L894" s="50">
        <f t="shared" si="1654"/>
        <v>1</v>
      </c>
      <c r="M894" s="28">
        <v>1000000</v>
      </c>
      <c r="N894" s="28">
        <v>1000000</v>
      </c>
      <c r="O894" s="23">
        <v>166465</v>
      </c>
      <c r="P894" s="23">
        <f t="shared" si="1750"/>
        <v>722165</v>
      </c>
      <c r="Q894" s="49">
        <f t="shared" si="1751"/>
        <v>277835</v>
      </c>
      <c r="R894" s="53">
        <f t="shared" si="1738"/>
        <v>0.72216499999999995</v>
      </c>
      <c r="S894" s="28">
        <v>0</v>
      </c>
      <c r="T894" s="68"/>
      <c r="U894" s="12" t="s">
        <v>91</v>
      </c>
    </row>
    <row r="895" spans="1:21" ht="18.75" hidden="1" x14ac:dyDescent="0.25">
      <c r="A895" s="13" t="str">
        <f t="shared" si="1649"/>
        <v>b</v>
      </c>
      <c r="B895" s="13" t="str">
        <f t="shared" si="1650"/>
        <v>b</v>
      </c>
      <c r="C895" s="5" t="s">
        <v>2</v>
      </c>
      <c r="D895" s="6" t="s">
        <v>6</v>
      </c>
      <c r="E895" s="23"/>
      <c r="F895" s="23"/>
      <c r="G895" s="23">
        <v>0</v>
      </c>
      <c r="H895" s="23"/>
      <c r="I895" s="23"/>
      <c r="J895" s="23">
        <f t="shared" si="1652"/>
        <v>0</v>
      </c>
      <c r="K895" s="23">
        <f t="shared" si="1653"/>
        <v>0</v>
      </c>
      <c r="L895" s="24" t="e">
        <f t="shared" si="1654"/>
        <v>#DIV/0!</v>
      </c>
      <c r="M895" s="28">
        <v>0</v>
      </c>
      <c r="N895" s="28">
        <v>0</v>
      </c>
      <c r="O895" s="23"/>
      <c r="P895" s="23">
        <f t="shared" si="1750"/>
        <v>0</v>
      </c>
      <c r="Q895" s="23">
        <f t="shared" si="1751"/>
        <v>0</v>
      </c>
      <c r="R895" s="26" t="e">
        <f t="shared" si="1738"/>
        <v>#DIV/0!</v>
      </c>
      <c r="S895" s="28">
        <v>0</v>
      </c>
      <c r="T895" s="68"/>
      <c r="U895" s="12" t="s">
        <v>91</v>
      </c>
    </row>
    <row r="896" spans="1:21" ht="18.75" hidden="1" x14ac:dyDescent="0.25">
      <c r="A896" s="13" t="str">
        <f t="shared" si="1649"/>
        <v>b</v>
      </c>
      <c r="B896" s="13" t="str">
        <f t="shared" si="1650"/>
        <v>b</v>
      </c>
      <c r="C896" s="5" t="s">
        <v>2</v>
      </c>
      <c r="D896" s="7" t="s">
        <v>7</v>
      </c>
      <c r="E896" s="23"/>
      <c r="F896" s="23"/>
      <c r="G896" s="23">
        <v>0</v>
      </c>
      <c r="H896" s="23"/>
      <c r="I896" s="23"/>
      <c r="J896" s="23">
        <f t="shared" si="1652"/>
        <v>0</v>
      </c>
      <c r="K896" s="23">
        <f t="shared" si="1653"/>
        <v>0</v>
      </c>
      <c r="L896" s="24" t="e">
        <f t="shared" si="1654"/>
        <v>#DIV/0!</v>
      </c>
      <c r="M896" s="28">
        <v>0</v>
      </c>
      <c r="N896" s="28">
        <v>0</v>
      </c>
      <c r="O896" s="23"/>
      <c r="P896" s="23">
        <f t="shared" si="1750"/>
        <v>0</v>
      </c>
      <c r="Q896" s="23">
        <f t="shared" si="1751"/>
        <v>0</v>
      </c>
      <c r="R896" s="26" t="e">
        <f t="shared" si="1738"/>
        <v>#DIV/0!</v>
      </c>
      <c r="S896" s="28">
        <v>0</v>
      </c>
      <c r="T896" s="68"/>
      <c r="U896" s="12" t="s">
        <v>91</v>
      </c>
    </row>
    <row r="897" spans="1:21" ht="18.75" hidden="1" x14ac:dyDescent="0.25">
      <c r="A897" s="13" t="str">
        <f t="shared" si="1649"/>
        <v>b</v>
      </c>
      <c r="B897" s="13" t="str">
        <f t="shared" si="1650"/>
        <v>b</v>
      </c>
      <c r="C897" s="5" t="s">
        <v>2</v>
      </c>
      <c r="D897" s="7" t="s">
        <v>8</v>
      </c>
      <c r="E897" s="23"/>
      <c r="F897" s="23"/>
      <c r="G897" s="23">
        <v>0</v>
      </c>
      <c r="H897" s="23"/>
      <c r="I897" s="23"/>
      <c r="J897" s="23">
        <f t="shared" si="1652"/>
        <v>0</v>
      </c>
      <c r="K897" s="23">
        <f t="shared" si="1653"/>
        <v>0</v>
      </c>
      <c r="L897" s="24" t="e">
        <f t="shared" si="1654"/>
        <v>#DIV/0!</v>
      </c>
      <c r="M897" s="28">
        <v>0</v>
      </c>
      <c r="N897" s="28">
        <v>0</v>
      </c>
      <c r="O897" s="23"/>
      <c r="P897" s="23">
        <f t="shared" si="1750"/>
        <v>0</v>
      </c>
      <c r="Q897" s="23">
        <f t="shared" si="1751"/>
        <v>0</v>
      </c>
      <c r="R897" s="26" t="e">
        <f t="shared" si="1738"/>
        <v>#DIV/0!</v>
      </c>
      <c r="S897" s="28">
        <v>0</v>
      </c>
      <c r="T897" s="68"/>
      <c r="U897" s="12" t="s">
        <v>91</v>
      </c>
    </row>
    <row r="898" spans="1:21" ht="18.75" hidden="1" x14ac:dyDescent="0.25">
      <c r="A898" s="13" t="str">
        <f t="shared" si="1649"/>
        <v>b</v>
      </c>
      <c r="B898" s="13" t="str">
        <f t="shared" si="1650"/>
        <v>b</v>
      </c>
      <c r="C898" s="5" t="s">
        <v>2</v>
      </c>
      <c r="D898" s="7" t="s">
        <v>9</v>
      </c>
      <c r="E898" s="23"/>
      <c r="F898" s="23"/>
      <c r="G898" s="23">
        <v>0</v>
      </c>
      <c r="H898" s="23"/>
      <c r="I898" s="23"/>
      <c r="J898" s="23">
        <f t="shared" si="1652"/>
        <v>0</v>
      </c>
      <c r="K898" s="23">
        <f t="shared" si="1653"/>
        <v>0</v>
      </c>
      <c r="L898" s="24" t="e">
        <f t="shared" si="1654"/>
        <v>#DIV/0!</v>
      </c>
      <c r="M898" s="28">
        <v>0</v>
      </c>
      <c r="N898" s="28">
        <v>0</v>
      </c>
      <c r="O898" s="23"/>
      <c r="P898" s="23">
        <f t="shared" si="1750"/>
        <v>0</v>
      </c>
      <c r="Q898" s="23">
        <f t="shared" si="1751"/>
        <v>0</v>
      </c>
      <c r="R898" s="26" t="e">
        <f t="shared" si="1738"/>
        <v>#DIV/0!</v>
      </c>
      <c r="S898" s="28">
        <v>0</v>
      </c>
      <c r="T898" s="68"/>
      <c r="U898" s="12" t="s">
        <v>91</v>
      </c>
    </row>
    <row r="899" spans="1:21" ht="18.75" hidden="1" x14ac:dyDescent="0.25">
      <c r="A899" s="13" t="str">
        <f t="shared" si="1649"/>
        <v>b</v>
      </c>
      <c r="B899" s="13" t="str">
        <f t="shared" si="1650"/>
        <v>b</v>
      </c>
      <c r="C899" s="5" t="s">
        <v>2</v>
      </c>
      <c r="D899" s="7" t="s">
        <v>10</v>
      </c>
      <c r="E899" s="23"/>
      <c r="F899" s="23"/>
      <c r="G899" s="23">
        <v>0</v>
      </c>
      <c r="H899" s="23"/>
      <c r="I899" s="23"/>
      <c r="J899" s="23">
        <f t="shared" si="1652"/>
        <v>0</v>
      </c>
      <c r="K899" s="23">
        <f t="shared" si="1653"/>
        <v>0</v>
      </c>
      <c r="L899" s="24" t="e">
        <f t="shared" si="1654"/>
        <v>#DIV/0!</v>
      </c>
      <c r="M899" s="28">
        <v>0</v>
      </c>
      <c r="N899" s="28">
        <v>0</v>
      </c>
      <c r="O899" s="23"/>
      <c r="P899" s="23">
        <f t="shared" si="1750"/>
        <v>0</v>
      </c>
      <c r="Q899" s="23">
        <f t="shared" si="1751"/>
        <v>0</v>
      </c>
      <c r="R899" s="26" t="e">
        <f t="shared" si="1738"/>
        <v>#DIV/0!</v>
      </c>
      <c r="S899" s="28">
        <v>0</v>
      </c>
      <c r="T899" s="68"/>
      <c r="U899" s="12" t="s">
        <v>91</v>
      </c>
    </row>
    <row r="900" spans="1:21" ht="18.75" hidden="1" x14ac:dyDescent="0.25">
      <c r="A900" s="13" t="str">
        <f t="shared" ref="A900:A963" si="1752">IF((S900)&gt;0,"a","b")</f>
        <v>b</v>
      </c>
      <c r="B900" s="13" t="str">
        <f t="shared" ref="B900:B963" si="1753">IF((G900+H900+E900+J900+M900+N900+O900+P900)&gt;0,"a","b")</f>
        <v>b</v>
      </c>
      <c r="C900" s="5" t="s">
        <v>2</v>
      </c>
      <c r="D900" s="4" t="s">
        <v>11</v>
      </c>
      <c r="E900" s="22"/>
      <c r="F900" s="22"/>
      <c r="G900" s="22">
        <v>0</v>
      </c>
      <c r="H900" s="22"/>
      <c r="I900" s="22"/>
      <c r="J900" s="23">
        <f t="shared" ref="J900:J963" si="1754">H900+I900</f>
        <v>0</v>
      </c>
      <c r="K900" s="23">
        <f t="shared" ref="K900:K963" si="1755">G900-J900</f>
        <v>0</v>
      </c>
      <c r="L900" s="24" t="e">
        <f t="shared" ref="L900:L963" si="1756">J900/G900</f>
        <v>#DIV/0!</v>
      </c>
      <c r="M900" s="22">
        <v>0</v>
      </c>
      <c r="N900" s="22">
        <v>0</v>
      </c>
      <c r="O900" s="22"/>
      <c r="P900" s="22">
        <f t="shared" si="1750"/>
        <v>0</v>
      </c>
      <c r="Q900" s="22">
        <f t="shared" si="1751"/>
        <v>0</v>
      </c>
      <c r="R900" s="25" t="e">
        <f t="shared" si="1738"/>
        <v>#DIV/0!</v>
      </c>
      <c r="S900" s="22">
        <v>0</v>
      </c>
      <c r="T900" s="63"/>
      <c r="U900" s="12" t="s">
        <v>91</v>
      </c>
    </row>
    <row r="901" spans="1:21" ht="18.75" hidden="1" x14ac:dyDescent="0.25">
      <c r="A901" s="13" t="str">
        <f t="shared" si="1752"/>
        <v>b</v>
      </c>
      <c r="B901" s="13" t="str">
        <f t="shared" si="1753"/>
        <v>b</v>
      </c>
      <c r="C901" s="5" t="s">
        <v>2</v>
      </c>
      <c r="D901" s="4" t="s">
        <v>12</v>
      </c>
      <c r="E901" s="22"/>
      <c r="F901" s="22"/>
      <c r="G901" s="22">
        <v>0</v>
      </c>
      <c r="H901" s="22"/>
      <c r="I901" s="22"/>
      <c r="J901" s="23">
        <f t="shared" si="1754"/>
        <v>0</v>
      </c>
      <c r="K901" s="23">
        <f t="shared" si="1755"/>
        <v>0</v>
      </c>
      <c r="L901" s="24" t="e">
        <f t="shared" si="1756"/>
        <v>#DIV/0!</v>
      </c>
      <c r="M901" s="22">
        <v>0</v>
      </c>
      <c r="N901" s="22">
        <v>0</v>
      </c>
      <c r="O901" s="22"/>
      <c r="P901" s="22">
        <f t="shared" si="1750"/>
        <v>0</v>
      </c>
      <c r="Q901" s="22">
        <f t="shared" si="1751"/>
        <v>0</v>
      </c>
      <c r="R901" s="25" t="e">
        <f t="shared" si="1738"/>
        <v>#DIV/0!</v>
      </c>
      <c r="S901" s="22">
        <v>0</v>
      </c>
      <c r="T901" s="63"/>
      <c r="U901" s="12" t="s">
        <v>91</v>
      </c>
    </row>
    <row r="902" spans="1:21" ht="18.75" hidden="1" x14ac:dyDescent="0.25">
      <c r="A902" s="13" t="str">
        <f t="shared" si="1752"/>
        <v>b</v>
      </c>
      <c r="B902" s="13" t="str">
        <f t="shared" si="1753"/>
        <v>b</v>
      </c>
      <c r="C902" s="5" t="s">
        <v>2</v>
      </c>
      <c r="D902" s="4" t="s">
        <v>13</v>
      </c>
      <c r="E902" s="22"/>
      <c r="F902" s="22"/>
      <c r="G902" s="22">
        <v>0</v>
      </c>
      <c r="H902" s="22"/>
      <c r="I902" s="22"/>
      <c r="J902" s="23">
        <f t="shared" si="1754"/>
        <v>0</v>
      </c>
      <c r="K902" s="23">
        <f t="shared" si="1755"/>
        <v>0</v>
      </c>
      <c r="L902" s="24" t="e">
        <f t="shared" si="1756"/>
        <v>#DIV/0!</v>
      </c>
      <c r="M902" s="22">
        <v>0</v>
      </c>
      <c r="N902" s="22">
        <v>0</v>
      </c>
      <c r="O902" s="22"/>
      <c r="P902" s="22">
        <f t="shared" si="1750"/>
        <v>0</v>
      </c>
      <c r="Q902" s="22">
        <f t="shared" si="1751"/>
        <v>0</v>
      </c>
      <c r="R902" s="25" t="e">
        <f t="shared" si="1738"/>
        <v>#DIV/0!</v>
      </c>
      <c r="S902" s="22">
        <v>0</v>
      </c>
      <c r="T902" s="63"/>
      <c r="U902" s="12" t="s">
        <v>91</v>
      </c>
    </row>
    <row r="903" spans="1:21" ht="36" x14ac:dyDescent="0.25">
      <c r="A903" s="13" t="str">
        <f t="shared" si="1752"/>
        <v>a</v>
      </c>
      <c r="B903" s="13" t="str">
        <f t="shared" si="1753"/>
        <v>a</v>
      </c>
      <c r="C903" s="16" t="s">
        <v>179</v>
      </c>
      <c r="D903" s="17" t="s">
        <v>77</v>
      </c>
      <c r="E903" s="23">
        <f t="shared" ref="E903:G903" si="1757">E904+E912+E913+E914</f>
        <v>0</v>
      </c>
      <c r="F903" s="23"/>
      <c r="G903" s="23">
        <f t="shared" si="1757"/>
        <v>9240250</v>
      </c>
      <c r="H903" s="23">
        <f t="shared" ref="H903:I903" si="1758">H904+H912+H913+H914</f>
        <v>1161881</v>
      </c>
      <c r="I903" s="23">
        <f t="shared" si="1758"/>
        <v>0</v>
      </c>
      <c r="J903" s="23">
        <f t="shared" si="1754"/>
        <v>1161881</v>
      </c>
      <c r="K903" s="23">
        <f t="shared" si="1755"/>
        <v>8078369</v>
      </c>
      <c r="L903" s="24">
        <f t="shared" si="1756"/>
        <v>0.12574129487838531</v>
      </c>
      <c r="M903" s="27">
        <f t="shared" ref="M903:N903" si="1759">M904+M912+M913+M914</f>
        <v>20000000</v>
      </c>
      <c r="N903" s="27">
        <f t="shared" si="1759"/>
        <v>20000000</v>
      </c>
      <c r="O903" s="23">
        <f t="shared" ref="O903" si="1760">O904+O912+O913+O914</f>
        <v>7849030</v>
      </c>
      <c r="P903" s="23">
        <f t="shared" ref="P903" si="1761">P904+P912+P913+P914</f>
        <v>9010911</v>
      </c>
      <c r="Q903" s="23">
        <f t="shared" ref="Q903" si="1762">Q904+Q912+Q913+Q914</f>
        <v>10989089</v>
      </c>
      <c r="R903" s="53">
        <f t="shared" si="1738"/>
        <v>0.45054555000000002</v>
      </c>
      <c r="S903" s="27">
        <f t="shared" ref="S903" si="1763">S904+S912+S913+S914</f>
        <v>5000000</v>
      </c>
      <c r="T903" s="70"/>
      <c r="U903" s="12" t="s">
        <v>91</v>
      </c>
    </row>
    <row r="904" spans="1:21" ht="18.75" x14ac:dyDescent="0.25">
      <c r="A904" s="13" t="str">
        <f t="shared" si="1752"/>
        <v>a</v>
      </c>
      <c r="B904" s="13" t="str">
        <f t="shared" si="1753"/>
        <v>a</v>
      </c>
      <c r="C904" s="3" t="s">
        <v>2</v>
      </c>
      <c r="D904" s="4" t="s">
        <v>3</v>
      </c>
      <c r="E904" s="22">
        <f t="shared" ref="E904:I904" si="1764">E905+E906+E907+E908+E909+E910+E911</f>
        <v>0</v>
      </c>
      <c r="F904" s="22"/>
      <c r="G904" s="22">
        <f t="shared" si="1764"/>
        <v>9240250</v>
      </c>
      <c r="H904" s="22">
        <f t="shared" si="1764"/>
        <v>1161881</v>
      </c>
      <c r="I904" s="22">
        <f t="shared" si="1764"/>
        <v>0</v>
      </c>
      <c r="J904" s="23">
        <f t="shared" si="1754"/>
        <v>1161881</v>
      </c>
      <c r="K904" s="49">
        <f t="shared" si="1755"/>
        <v>8078369</v>
      </c>
      <c r="L904" s="50">
        <f t="shared" si="1756"/>
        <v>0.12574129487838531</v>
      </c>
      <c r="M904" s="22">
        <f t="shared" ref="M904:N904" si="1765">M905+M906+M907+M908+M909+M910+M911</f>
        <v>20000000</v>
      </c>
      <c r="N904" s="22">
        <f t="shared" si="1765"/>
        <v>20000000</v>
      </c>
      <c r="O904" s="22">
        <f t="shared" ref="O904:Q904" si="1766">O905+O906+O907+O908+O909+O910+O911</f>
        <v>7849030</v>
      </c>
      <c r="P904" s="22">
        <f t="shared" si="1766"/>
        <v>9010911</v>
      </c>
      <c r="Q904" s="51">
        <f t="shared" si="1766"/>
        <v>10989089</v>
      </c>
      <c r="R904" s="52">
        <f t="shared" si="1738"/>
        <v>0.45054555000000002</v>
      </c>
      <c r="S904" s="22">
        <f t="shared" ref="S904" si="1767">S905+S906+S907+S908+S909+S910+S911</f>
        <v>5000000</v>
      </c>
      <c r="T904" s="63"/>
      <c r="U904" s="12" t="s">
        <v>91</v>
      </c>
    </row>
    <row r="905" spans="1:21" ht="18.75" hidden="1" x14ac:dyDescent="0.25">
      <c r="A905" s="13" t="str">
        <f t="shared" si="1752"/>
        <v>b</v>
      </c>
      <c r="B905" s="13" t="str">
        <f t="shared" si="1753"/>
        <v>b</v>
      </c>
      <c r="C905" s="5" t="s">
        <v>2</v>
      </c>
      <c r="D905" s="6" t="s">
        <v>4</v>
      </c>
      <c r="E905" s="23"/>
      <c r="F905" s="23"/>
      <c r="G905" s="23">
        <v>0</v>
      </c>
      <c r="H905" s="23"/>
      <c r="I905" s="23"/>
      <c r="J905" s="23">
        <f t="shared" si="1754"/>
        <v>0</v>
      </c>
      <c r="K905" s="23">
        <f t="shared" si="1755"/>
        <v>0</v>
      </c>
      <c r="L905" s="24" t="e">
        <f t="shared" si="1756"/>
        <v>#DIV/0!</v>
      </c>
      <c r="M905" s="28">
        <v>0</v>
      </c>
      <c r="N905" s="28">
        <v>0</v>
      </c>
      <c r="O905" s="23"/>
      <c r="P905" s="23">
        <f t="shared" ref="P905:P914" si="1768">J905+O905</f>
        <v>0</v>
      </c>
      <c r="Q905" s="23">
        <f t="shared" ref="Q905:Q914" si="1769">N905-P905</f>
        <v>0</v>
      </c>
      <c r="R905" s="26" t="e">
        <f t="shared" si="1738"/>
        <v>#DIV/0!</v>
      </c>
      <c r="S905" s="28">
        <v>0</v>
      </c>
      <c r="T905" s="68"/>
      <c r="U905" s="12" t="s">
        <v>91</v>
      </c>
    </row>
    <row r="906" spans="1:21" ht="18.75" hidden="1" x14ac:dyDescent="0.25">
      <c r="A906" s="13" t="str">
        <f t="shared" si="1752"/>
        <v>b</v>
      </c>
      <c r="B906" s="13" t="str">
        <f t="shared" si="1753"/>
        <v>a</v>
      </c>
      <c r="C906" s="5" t="s">
        <v>2</v>
      </c>
      <c r="D906" s="6" t="s">
        <v>5</v>
      </c>
      <c r="E906" s="23"/>
      <c r="F906" s="23"/>
      <c r="G906" s="23">
        <v>391950</v>
      </c>
      <c r="H906" s="23">
        <v>10911</v>
      </c>
      <c r="I906" s="23"/>
      <c r="J906" s="23">
        <f t="shared" si="1754"/>
        <v>10911</v>
      </c>
      <c r="K906" s="49">
        <f t="shared" si="1755"/>
        <v>381039</v>
      </c>
      <c r="L906" s="50">
        <f t="shared" si="1756"/>
        <v>2.7837734404898583E-2</v>
      </c>
      <c r="M906" s="28">
        <v>450000</v>
      </c>
      <c r="N906" s="28">
        <v>1000000</v>
      </c>
      <c r="O906" s="23"/>
      <c r="P906" s="23">
        <f t="shared" si="1768"/>
        <v>10911</v>
      </c>
      <c r="Q906" s="49">
        <f t="shared" si="1769"/>
        <v>989089</v>
      </c>
      <c r="R906" s="53">
        <f t="shared" si="1738"/>
        <v>1.0911000000000001E-2</v>
      </c>
      <c r="S906" s="28">
        <v>0</v>
      </c>
      <c r="T906" s="68"/>
      <c r="U906" s="12" t="s">
        <v>91</v>
      </c>
    </row>
    <row r="907" spans="1:21" ht="18.75" hidden="1" x14ac:dyDescent="0.25">
      <c r="A907" s="13" t="str">
        <f t="shared" si="1752"/>
        <v>b</v>
      </c>
      <c r="B907" s="13" t="str">
        <f t="shared" si="1753"/>
        <v>b</v>
      </c>
      <c r="C907" s="5" t="s">
        <v>2</v>
      </c>
      <c r="D907" s="6" t="s">
        <v>6</v>
      </c>
      <c r="E907" s="23"/>
      <c r="F907" s="23"/>
      <c r="G907" s="23">
        <v>0</v>
      </c>
      <c r="H907" s="23"/>
      <c r="I907" s="23"/>
      <c r="J907" s="23">
        <f t="shared" si="1754"/>
        <v>0</v>
      </c>
      <c r="K907" s="23">
        <f t="shared" si="1755"/>
        <v>0</v>
      </c>
      <c r="L907" s="24" t="e">
        <f t="shared" si="1756"/>
        <v>#DIV/0!</v>
      </c>
      <c r="M907" s="28">
        <v>0</v>
      </c>
      <c r="N907" s="28">
        <v>0</v>
      </c>
      <c r="O907" s="23"/>
      <c r="P907" s="23">
        <f t="shared" si="1768"/>
        <v>0</v>
      </c>
      <c r="Q907" s="23">
        <f t="shared" si="1769"/>
        <v>0</v>
      </c>
      <c r="R907" s="26" t="e">
        <f t="shared" si="1738"/>
        <v>#DIV/0!</v>
      </c>
      <c r="S907" s="28">
        <v>0</v>
      </c>
      <c r="T907" s="68"/>
      <c r="U907" s="12" t="s">
        <v>91</v>
      </c>
    </row>
    <row r="908" spans="1:21" ht="18.75" hidden="1" x14ac:dyDescent="0.25">
      <c r="A908" s="13" t="str">
        <f t="shared" si="1752"/>
        <v>b</v>
      </c>
      <c r="B908" s="13" t="str">
        <f t="shared" si="1753"/>
        <v>b</v>
      </c>
      <c r="C908" s="5" t="s">
        <v>2</v>
      </c>
      <c r="D908" s="7" t="s">
        <v>7</v>
      </c>
      <c r="E908" s="23"/>
      <c r="F908" s="23"/>
      <c r="G908" s="23">
        <v>0</v>
      </c>
      <c r="H908" s="23"/>
      <c r="I908" s="23"/>
      <c r="J908" s="23">
        <f t="shared" si="1754"/>
        <v>0</v>
      </c>
      <c r="K908" s="23">
        <f t="shared" si="1755"/>
        <v>0</v>
      </c>
      <c r="L908" s="24" t="e">
        <f t="shared" si="1756"/>
        <v>#DIV/0!</v>
      </c>
      <c r="M908" s="28">
        <v>0</v>
      </c>
      <c r="N908" s="28">
        <v>0</v>
      </c>
      <c r="O908" s="23"/>
      <c r="P908" s="23">
        <f t="shared" si="1768"/>
        <v>0</v>
      </c>
      <c r="Q908" s="23">
        <f t="shared" si="1769"/>
        <v>0</v>
      </c>
      <c r="R908" s="26" t="e">
        <f t="shared" si="1738"/>
        <v>#DIV/0!</v>
      </c>
      <c r="S908" s="28">
        <v>0</v>
      </c>
      <c r="T908" s="68"/>
      <c r="U908" s="12" t="s">
        <v>91</v>
      </c>
    </row>
    <row r="909" spans="1:21" ht="18.75" hidden="1" x14ac:dyDescent="0.25">
      <c r="A909" s="13" t="str">
        <f t="shared" si="1752"/>
        <v>b</v>
      </c>
      <c r="B909" s="13" t="str">
        <f t="shared" si="1753"/>
        <v>b</v>
      </c>
      <c r="C909" s="5" t="s">
        <v>2</v>
      </c>
      <c r="D909" s="7" t="s">
        <v>8</v>
      </c>
      <c r="E909" s="23"/>
      <c r="F909" s="23"/>
      <c r="G909" s="23"/>
      <c r="H909" s="23"/>
      <c r="I909" s="23"/>
      <c r="J909" s="23">
        <f t="shared" si="1754"/>
        <v>0</v>
      </c>
      <c r="K909" s="23">
        <f t="shared" si="1755"/>
        <v>0</v>
      </c>
      <c r="L909" s="24" t="e">
        <f t="shared" si="1756"/>
        <v>#DIV/0!</v>
      </c>
      <c r="M909" s="28">
        <v>0</v>
      </c>
      <c r="N909" s="28">
        <v>0</v>
      </c>
      <c r="O909" s="23"/>
      <c r="P909" s="23">
        <f t="shared" si="1768"/>
        <v>0</v>
      </c>
      <c r="Q909" s="23">
        <f t="shared" si="1769"/>
        <v>0</v>
      </c>
      <c r="R909" s="26" t="e">
        <f t="shared" si="1738"/>
        <v>#DIV/0!</v>
      </c>
      <c r="S909" s="28">
        <v>0</v>
      </c>
      <c r="T909" s="68"/>
      <c r="U909" s="12" t="s">
        <v>91</v>
      </c>
    </row>
    <row r="910" spans="1:21" ht="18.75" x14ac:dyDescent="0.25">
      <c r="A910" s="13" t="str">
        <f t="shared" si="1752"/>
        <v>a</v>
      </c>
      <c r="B910" s="13" t="str">
        <f t="shared" si="1753"/>
        <v>a</v>
      </c>
      <c r="C910" s="5" t="s">
        <v>2</v>
      </c>
      <c r="D910" s="7" t="s">
        <v>9</v>
      </c>
      <c r="E910" s="23"/>
      <c r="F910" s="23"/>
      <c r="G910" s="23">
        <v>8848300</v>
      </c>
      <c r="H910" s="23">
        <v>1150970</v>
      </c>
      <c r="I910" s="23"/>
      <c r="J910" s="23">
        <f t="shared" si="1754"/>
        <v>1150970</v>
      </c>
      <c r="K910" s="49">
        <f t="shared" si="1755"/>
        <v>7697330</v>
      </c>
      <c r="L910" s="50">
        <f t="shared" si="1756"/>
        <v>0.13007809409717122</v>
      </c>
      <c r="M910" s="28">
        <v>19550000</v>
      </c>
      <c r="N910" s="28">
        <v>19000000</v>
      </c>
      <c r="O910" s="23">
        <v>7849030</v>
      </c>
      <c r="P910" s="23">
        <f t="shared" si="1768"/>
        <v>9000000</v>
      </c>
      <c r="Q910" s="56">
        <f t="shared" si="1769"/>
        <v>10000000</v>
      </c>
      <c r="R910" s="53">
        <f t="shared" si="1738"/>
        <v>0.47368421052631576</v>
      </c>
      <c r="S910" s="28">
        <v>5000000</v>
      </c>
      <c r="T910" s="74" t="s">
        <v>210</v>
      </c>
      <c r="U910" s="12" t="s">
        <v>91</v>
      </c>
    </row>
    <row r="911" spans="1:21" ht="18.75" hidden="1" x14ac:dyDescent="0.25">
      <c r="A911" s="13" t="str">
        <f t="shared" si="1752"/>
        <v>b</v>
      </c>
      <c r="B911" s="13" t="str">
        <f t="shared" si="1753"/>
        <v>b</v>
      </c>
      <c r="C911" s="5" t="s">
        <v>2</v>
      </c>
      <c r="D911" s="7" t="s">
        <v>10</v>
      </c>
      <c r="E911" s="23"/>
      <c r="F911" s="23"/>
      <c r="G911" s="23">
        <v>0</v>
      </c>
      <c r="H911" s="23"/>
      <c r="I911" s="23"/>
      <c r="J911" s="23">
        <f t="shared" si="1754"/>
        <v>0</v>
      </c>
      <c r="K911" s="23">
        <f t="shared" si="1755"/>
        <v>0</v>
      </c>
      <c r="L911" s="24" t="e">
        <f t="shared" si="1756"/>
        <v>#DIV/0!</v>
      </c>
      <c r="M911" s="28">
        <v>0</v>
      </c>
      <c r="N911" s="28">
        <v>0</v>
      </c>
      <c r="O911" s="23"/>
      <c r="P911" s="23">
        <f t="shared" si="1768"/>
        <v>0</v>
      </c>
      <c r="Q911" s="23">
        <f t="shared" si="1769"/>
        <v>0</v>
      </c>
      <c r="R911" s="26" t="e">
        <f t="shared" si="1738"/>
        <v>#DIV/0!</v>
      </c>
      <c r="S911" s="28">
        <v>0</v>
      </c>
      <c r="T911" s="68"/>
      <c r="U911" s="12" t="s">
        <v>91</v>
      </c>
    </row>
    <row r="912" spans="1:21" ht="18.75" hidden="1" x14ac:dyDescent="0.25">
      <c r="A912" s="13" t="str">
        <f t="shared" si="1752"/>
        <v>b</v>
      </c>
      <c r="B912" s="13" t="str">
        <f t="shared" si="1753"/>
        <v>b</v>
      </c>
      <c r="C912" s="5" t="s">
        <v>2</v>
      </c>
      <c r="D912" s="4" t="s">
        <v>11</v>
      </c>
      <c r="E912" s="22"/>
      <c r="F912" s="22"/>
      <c r="G912" s="22">
        <v>0</v>
      </c>
      <c r="H912" s="22"/>
      <c r="I912" s="22"/>
      <c r="J912" s="23">
        <f t="shared" si="1754"/>
        <v>0</v>
      </c>
      <c r="K912" s="23">
        <f t="shared" si="1755"/>
        <v>0</v>
      </c>
      <c r="L912" s="24" t="e">
        <f t="shared" si="1756"/>
        <v>#DIV/0!</v>
      </c>
      <c r="M912" s="22">
        <v>0</v>
      </c>
      <c r="N912" s="22">
        <v>0</v>
      </c>
      <c r="O912" s="22"/>
      <c r="P912" s="22">
        <f t="shared" si="1768"/>
        <v>0</v>
      </c>
      <c r="Q912" s="22">
        <f t="shared" si="1769"/>
        <v>0</v>
      </c>
      <c r="R912" s="25" t="e">
        <f t="shared" si="1738"/>
        <v>#DIV/0!</v>
      </c>
      <c r="S912" s="22">
        <v>0</v>
      </c>
      <c r="T912" s="63"/>
      <c r="U912" s="12" t="s">
        <v>91</v>
      </c>
    </row>
    <row r="913" spans="1:21" ht="18.75" hidden="1" x14ac:dyDescent="0.25">
      <c r="A913" s="13" t="str">
        <f t="shared" si="1752"/>
        <v>b</v>
      </c>
      <c r="B913" s="13" t="str">
        <f t="shared" si="1753"/>
        <v>b</v>
      </c>
      <c r="C913" s="5" t="s">
        <v>2</v>
      </c>
      <c r="D913" s="4" t="s">
        <v>12</v>
      </c>
      <c r="E913" s="22"/>
      <c r="F913" s="22"/>
      <c r="G913" s="22">
        <v>0</v>
      </c>
      <c r="H913" s="22"/>
      <c r="I913" s="22"/>
      <c r="J913" s="23">
        <f t="shared" si="1754"/>
        <v>0</v>
      </c>
      <c r="K913" s="23">
        <f t="shared" si="1755"/>
        <v>0</v>
      </c>
      <c r="L913" s="24" t="e">
        <f t="shared" si="1756"/>
        <v>#DIV/0!</v>
      </c>
      <c r="M913" s="22">
        <v>0</v>
      </c>
      <c r="N913" s="22">
        <v>0</v>
      </c>
      <c r="O913" s="22"/>
      <c r="P913" s="22">
        <f t="shared" si="1768"/>
        <v>0</v>
      </c>
      <c r="Q913" s="22">
        <f t="shared" si="1769"/>
        <v>0</v>
      </c>
      <c r="R913" s="25" t="e">
        <f t="shared" si="1738"/>
        <v>#DIV/0!</v>
      </c>
      <c r="S913" s="22">
        <v>0</v>
      </c>
      <c r="T913" s="63"/>
      <c r="U913" s="12" t="s">
        <v>91</v>
      </c>
    </row>
    <row r="914" spans="1:21" ht="18.75" hidden="1" x14ac:dyDescent="0.25">
      <c r="A914" s="13" t="str">
        <f t="shared" si="1752"/>
        <v>b</v>
      </c>
      <c r="B914" s="13" t="str">
        <f t="shared" si="1753"/>
        <v>b</v>
      </c>
      <c r="C914" s="5" t="s">
        <v>2</v>
      </c>
      <c r="D914" s="4" t="s">
        <v>13</v>
      </c>
      <c r="E914" s="22"/>
      <c r="F914" s="22"/>
      <c r="G914" s="22">
        <v>0</v>
      </c>
      <c r="H914" s="22"/>
      <c r="I914" s="22"/>
      <c r="J914" s="23">
        <f t="shared" si="1754"/>
        <v>0</v>
      </c>
      <c r="K914" s="23">
        <f t="shared" si="1755"/>
        <v>0</v>
      </c>
      <c r="L914" s="24" t="e">
        <f t="shared" si="1756"/>
        <v>#DIV/0!</v>
      </c>
      <c r="M914" s="22">
        <v>0</v>
      </c>
      <c r="N914" s="22">
        <v>0</v>
      </c>
      <c r="O914" s="22"/>
      <c r="P914" s="22">
        <f t="shared" si="1768"/>
        <v>0</v>
      </c>
      <c r="Q914" s="22">
        <f t="shared" si="1769"/>
        <v>0</v>
      </c>
      <c r="R914" s="25" t="e">
        <f t="shared" si="1738"/>
        <v>#DIV/0!</v>
      </c>
      <c r="S914" s="22">
        <v>0</v>
      </c>
      <c r="T914" s="63"/>
      <c r="U914" s="12" t="s">
        <v>91</v>
      </c>
    </row>
    <row r="915" spans="1:21" ht="32.25" hidden="1" customHeight="1" x14ac:dyDescent="0.25">
      <c r="A915" s="13" t="str">
        <f t="shared" si="1752"/>
        <v>b</v>
      </c>
      <c r="B915" s="13" t="str">
        <f t="shared" si="1753"/>
        <v>a</v>
      </c>
      <c r="C915" s="16" t="s">
        <v>180</v>
      </c>
      <c r="D915" s="17" t="s">
        <v>78</v>
      </c>
      <c r="E915" s="34">
        <f t="shared" ref="E915:G915" si="1770">E916+E924+E925+E926</f>
        <v>0</v>
      </c>
      <c r="F915" s="34"/>
      <c r="G915" s="34">
        <f t="shared" si="1770"/>
        <v>536000</v>
      </c>
      <c r="H915" s="34">
        <f t="shared" ref="H915:I915" si="1771">H916+H924+H925+H926</f>
        <v>10650</v>
      </c>
      <c r="I915" s="34">
        <f t="shared" si="1771"/>
        <v>20000</v>
      </c>
      <c r="J915" s="34">
        <f t="shared" si="1754"/>
        <v>30650</v>
      </c>
      <c r="K915" s="40">
        <f t="shared" si="1755"/>
        <v>505350</v>
      </c>
      <c r="L915" s="41">
        <f t="shared" si="1756"/>
        <v>5.718283582089552E-2</v>
      </c>
      <c r="M915" s="37">
        <f t="shared" ref="M915:N915" si="1772">M916+M924+M925+M926</f>
        <v>800000</v>
      </c>
      <c r="N915" s="37">
        <f t="shared" si="1772"/>
        <v>718000</v>
      </c>
      <c r="O915" s="34">
        <f t="shared" ref="O915" si="1773">O916+O924+O925+O926</f>
        <v>569000</v>
      </c>
      <c r="P915" s="34">
        <f t="shared" ref="P915" si="1774">P916+P924+P925+P926</f>
        <v>599650</v>
      </c>
      <c r="Q915" s="40">
        <f t="shared" ref="Q915" si="1775">Q916+Q924+Q925+Q926</f>
        <v>118350</v>
      </c>
      <c r="R915" s="42">
        <f t="shared" si="1738"/>
        <v>0.83516713091922001</v>
      </c>
      <c r="S915" s="37">
        <f t="shared" ref="S915" si="1776">S916+S924+S925+S926</f>
        <v>0</v>
      </c>
      <c r="T915" s="65"/>
      <c r="U915" s="12" t="s">
        <v>92</v>
      </c>
    </row>
    <row r="916" spans="1:21" ht="18.75" hidden="1" x14ac:dyDescent="0.25">
      <c r="A916" s="13" t="str">
        <f t="shared" si="1752"/>
        <v>b</v>
      </c>
      <c r="B916" s="13" t="str">
        <f t="shared" si="1753"/>
        <v>a</v>
      </c>
      <c r="C916" s="3" t="s">
        <v>2</v>
      </c>
      <c r="D916" s="4" t="s">
        <v>3</v>
      </c>
      <c r="E916" s="38">
        <f t="shared" ref="E916:I916" si="1777">E917+E918+E919+E920+E921+E922+E923</f>
        <v>0</v>
      </c>
      <c r="F916" s="38"/>
      <c r="G916" s="38">
        <f t="shared" si="1777"/>
        <v>536000</v>
      </c>
      <c r="H916" s="38">
        <f t="shared" si="1777"/>
        <v>10650</v>
      </c>
      <c r="I916" s="38">
        <f t="shared" si="1777"/>
        <v>20000</v>
      </c>
      <c r="J916" s="34">
        <f t="shared" si="1754"/>
        <v>30650</v>
      </c>
      <c r="K916" s="40">
        <f t="shared" si="1755"/>
        <v>505350</v>
      </c>
      <c r="L916" s="41">
        <f t="shared" si="1756"/>
        <v>5.718283582089552E-2</v>
      </c>
      <c r="M916" s="38">
        <f t="shared" ref="M916:N916" si="1778">M917+M918+M919+M920+M921+M922+M923</f>
        <v>800000</v>
      </c>
      <c r="N916" s="38">
        <f t="shared" si="1778"/>
        <v>718000</v>
      </c>
      <c r="O916" s="38">
        <f t="shared" ref="O916:Q916" si="1779">O917+O918+O919+O920+O921+O922+O923</f>
        <v>569000</v>
      </c>
      <c r="P916" s="38">
        <f t="shared" si="1779"/>
        <v>599650</v>
      </c>
      <c r="Q916" s="43">
        <f t="shared" si="1779"/>
        <v>118350</v>
      </c>
      <c r="R916" s="44">
        <f t="shared" si="1738"/>
        <v>0.83516713091922001</v>
      </c>
      <c r="S916" s="38">
        <f t="shared" ref="S916" si="1780">S917+S918+S919+S920+S921+S922+S923</f>
        <v>0</v>
      </c>
      <c r="T916" s="66"/>
      <c r="U916" s="12" t="s">
        <v>92</v>
      </c>
    </row>
    <row r="917" spans="1:21" ht="18.75" hidden="1" x14ac:dyDescent="0.25">
      <c r="A917" s="13" t="str">
        <f t="shared" si="1752"/>
        <v>b</v>
      </c>
      <c r="B917" s="13" t="str">
        <f t="shared" si="1753"/>
        <v>b</v>
      </c>
      <c r="C917" s="5" t="s">
        <v>2</v>
      </c>
      <c r="D917" s="6" t="s">
        <v>4</v>
      </c>
      <c r="E917" s="23"/>
      <c r="F917" s="23"/>
      <c r="G917" s="23">
        <v>0</v>
      </c>
      <c r="H917" s="23"/>
      <c r="I917" s="23"/>
      <c r="J917" s="23">
        <f t="shared" si="1754"/>
        <v>0</v>
      </c>
      <c r="K917" s="23">
        <f t="shared" si="1755"/>
        <v>0</v>
      </c>
      <c r="L917" s="24" t="e">
        <f t="shared" si="1756"/>
        <v>#DIV/0!</v>
      </c>
      <c r="M917" s="28">
        <v>0</v>
      </c>
      <c r="N917" s="28">
        <v>0</v>
      </c>
      <c r="O917" s="23"/>
      <c r="P917" s="23">
        <f t="shared" ref="P917:P926" si="1781">J917+O917</f>
        <v>0</v>
      </c>
      <c r="Q917" s="23">
        <f t="shared" ref="Q917:Q926" si="1782">N917-P917</f>
        <v>0</v>
      </c>
      <c r="R917" s="26" t="e">
        <f t="shared" si="1738"/>
        <v>#DIV/0!</v>
      </c>
      <c r="S917" s="28">
        <v>0</v>
      </c>
      <c r="T917" s="68"/>
      <c r="U917" s="12" t="s">
        <v>92</v>
      </c>
    </row>
    <row r="918" spans="1:21" ht="18.75" hidden="1" x14ac:dyDescent="0.25">
      <c r="A918" s="13" t="str">
        <f t="shared" si="1752"/>
        <v>b</v>
      </c>
      <c r="B918" s="13" t="str">
        <f t="shared" si="1753"/>
        <v>a</v>
      </c>
      <c r="C918" s="5" t="s">
        <v>2</v>
      </c>
      <c r="D918" s="6" t="s">
        <v>5</v>
      </c>
      <c r="E918" s="34"/>
      <c r="F918" s="34"/>
      <c r="G918" s="34">
        <v>491000</v>
      </c>
      <c r="H918" s="34"/>
      <c r="I918" s="34"/>
      <c r="J918" s="34">
        <f t="shared" si="1754"/>
        <v>0</v>
      </c>
      <c r="K918" s="40">
        <f t="shared" si="1755"/>
        <v>491000</v>
      </c>
      <c r="L918" s="41">
        <f t="shared" si="1756"/>
        <v>0</v>
      </c>
      <c r="M918" s="39">
        <v>740000</v>
      </c>
      <c r="N918" s="39">
        <v>658000</v>
      </c>
      <c r="O918" s="34">
        <f>155000+364000</f>
        <v>519000</v>
      </c>
      <c r="P918" s="34">
        <f t="shared" si="1781"/>
        <v>519000</v>
      </c>
      <c r="Q918" s="40">
        <f t="shared" si="1782"/>
        <v>139000</v>
      </c>
      <c r="R918" s="42">
        <f t="shared" si="1738"/>
        <v>0.78875379939209722</v>
      </c>
      <c r="S918" s="39">
        <v>0</v>
      </c>
      <c r="T918" s="67"/>
      <c r="U918" s="12" t="s">
        <v>92</v>
      </c>
    </row>
    <row r="919" spans="1:21" ht="18.75" hidden="1" x14ac:dyDescent="0.25">
      <c r="A919" s="13" t="str">
        <f t="shared" si="1752"/>
        <v>b</v>
      </c>
      <c r="B919" s="13" t="str">
        <f t="shared" si="1753"/>
        <v>b</v>
      </c>
      <c r="C919" s="5" t="s">
        <v>2</v>
      </c>
      <c r="D919" s="6" t="s">
        <v>6</v>
      </c>
      <c r="E919" s="23"/>
      <c r="F919" s="23"/>
      <c r="G919" s="23"/>
      <c r="H919" s="23"/>
      <c r="I919" s="23"/>
      <c r="J919" s="23">
        <f t="shared" si="1754"/>
        <v>0</v>
      </c>
      <c r="K919" s="23">
        <f t="shared" si="1755"/>
        <v>0</v>
      </c>
      <c r="L919" s="24" t="e">
        <f t="shared" si="1756"/>
        <v>#DIV/0!</v>
      </c>
      <c r="M919" s="28"/>
      <c r="N919" s="28"/>
      <c r="O919" s="23"/>
      <c r="P919" s="23">
        <f t="shared" si="1781"/>
        <v>0</v>
      </c>
      <c r="Q919" s="23">
        <f t="shared" si="1782"/>
        <v>0</v>
      </c>
      <c r="R919" s="26" t="e">
        <f t="shared" si="1738"/>
        <v>#DIV/0!</v>
      </c>
      <c r="S919" s="28"/>
      <c r="T919" s="68"/>
      <c r="U919" s="12" t="s">
        <v>92</v>
      </c>
    </row>
    <row r="920" spans="1:21" ht="18.75" hidden="1" x14ac:dyDescent="0.25">
      <c r="A920" s="13" t="str">
        <f t="shared" si="1752"/>
        <v>b</v>
      </c>
      <c r="B920" s="13" t="str">
        <f t="shared" si="1753"/>
        <v>b</v>
      </c>
      <c r="C920" s="5" t="s">
        <v>2</v>
      </c>
      <c r="D920" s="7" t="s">
        <v>7</v>
      </c>
      <c r="E920" s="23"/>
      <c r="F920" s="23"/>
      <c r="G920" s="23"/>
      <c r="H920" s="23"/>
      <c r="I920" s="23"/>
      <c r="J920" s="23">
        <f t="shared" si="1754"/>
        <v>0</v>
      </c>
      <c r="K920" s="23">
        <f t="shared" si="1755"/>
        <v>0</v>
      </c>
      <c r="L920" s="24" t="e">
        <f t="shared" si="1756"/>
        <v>#DIV/0!</v>
      </c>
      <c r="M920" s="28"/>
      <c r="N920" s="28"/>
      <c r="O920" s="23"/>
      <c r="P920" s="23">
        <f t="shared" si="1781"/>
        <v>0</v>
      </c>
      <c r="Q920" s="23">
        <f t="shared" si="1782"/>
        <v>0</v>
      </c>
      <c r="R920" s="26" t="e">
        <f t="shared" si="1738"/>
        <v>#DIV/0!</v>
      </c>
      <c r="S920" s="28"/>
      <c r="T920" s="68"/>
      <c r="U920" s="12" t="s">
        <v>92</v>
      </c>
    </row>
    <row r="921" spans="1:21" ht="18.75" hidden="1" x14ac:dyDescent="0.25">
      <c r="A921" s="13" t="str">
        <f t="shared" si="1752"/>
        <v>b</v>
      </c>
      <c r="B921" s="13" t="str">
        <f t="shared" si="1753"/>
        <v>b</v>
      </c>
      <c r="C921" s="5" t="s">
        <v>2</v>
      </c>
      <c r="D921" s="7" t="s">
        <v>8</v>
      </c>
      <c r="E921" s="23"/>
      <c r="F921" s="23"/>
      <c r="G921" s="23"/>
      <c r="H921" s="23"/>
      <c r="I921" s="23"/>
      <c r="J921" s="23">
        <f t="shared" si="1754"/>
        <v>0</v>
      </c>
      <c r="K921" s="23">
        <f t="shared" si="1755"/>
        <v>0</v>
      </c>
      <c r="L921" s="24" t="e">
        <f t="shared" si="1756"/>
        <v>#DIV/0!</v>
      </c>
      <c r="M921" s="28"/>
      <c r="N921" s="28"/>
      <c r="O921" s="23"/>
      <c r="P921" s="23">
        <f t="shared" si="1781"/>
        <v>0</v>
      </c>
      <c r="Q921" s="23">
        <f t="shared" si="1782"/>
        <v>0</v>
      </c>
      <c r="R921" s="26" t="e">
        <f t="shared" si="1738"/>
        <v>#DIV/0!</v>
      </c>
      <c r="S921" s="28"/>
      <c r="T921" s="68"/>
      <c r="U921" s="12" t="s">
        <v>92</v>
      </c>
    </row>
    <row r="922" spans="1:21" ht="18.75" hidden="1" x14ac:dyDescent="0.25">
      <c r="A922" s="13" t="str">
        <f t="shared" si="1752"/>
        <v>b</v>
      </c>
      <c r="B922" s="13" t="str">
        <f t="shared" si="1753"/>
        <v>b</v>
      </c>
      <c r="C922" s="5" t="s">
        <v>2</v>
      </c>
      <c r="D922" s="7" t="s">
        <v>9</v>
      </c>
      <c r="E922" s="23"/>
      <c r="F922" s="23"/>
      <c r="G922" s="23"/>
      <c r="H922" s="23"/>
      <c r="I922" s="23"/>
      <c r="J922" s="23">
        <f t="shared" si="1754"/>
        <v>0</v>
      </c>
      <c r="K922" s="23">
        <f t="shared" si="1755"/>
        <v>0</v>
      </c>
      <c r="L922" s="24" t="e">
        <f t="shared" si="1756"/>
        <v>#DIV/0!</v>
      </c>
      <c r="M922" s="28"/>
      <c r="N922" s="28"/>
      <c r="O922" s="23"/>
      <c r="P922" s="23">
        <f t="shared" si="1781"/>
        <v>0</v>
      </c>
      <c r="Q922" s="23">
        <f t="shared" si="1782"/>
        <v>0</v>
      </c>
      <c r="R922" s="26" t="e">
        <f t="shared" si="1738"/>
        <v>#DIV/0!</v>
      </c>
      <c r="S922" s="28"/>
      <c r="T922" s="68"/>
      <c r="U922" s="12" t="s">
        <v>92</v>
      </c>
    </row>
    <row r="923" spans="1:21" ht="18.75" hidden="1" x14ac:dyDescent="0.25">
      <c r="A923" s="13" t="str">
        <f t="shared" si="1752"/>
        <v>b</v>
      </c>
      <c r="B923" s="13" t="str">
        <f t="shared" si="1753"/>
        <v>a</v>
      </c>
      <c r="C923" s="5" t="s">
        <v>2</v>
      </c>
      <c r="D923" s="7" t="s">
        <v>10</v>
      </c>
      <c r="E923" s="34"/>
      <c r="F923" s="34"/>
      <c r="G923" s="34">
        <v>45000</v>
      </c>
      <c r="H923" s="34">
        <v>10650</v>
      </c>
      <c r="I923" s="34">
        <v>20000</v>
      </c>
      <c r="J923" s="34">
        <f t="shared" si="1754"/>
        <v>30650</v>
      </c>
      <c r="K923" s="40">
        <f t="shared" si="1755"/>
        <v>14350</v>
      </c>
      <c r="L923" s="41">
        <f t="shared" si="1756"/>
        <v>0.68111111111111111</v>
      </c>
      <c r="M923" s="39">
        <v>60000</v>
      </c>
      <c r="N923" s="39">
        <v>60000</v>
      </c>
      <c r="O923" s="34">
        <v>50000</v>
      </c>
      <c r="P923" s="34">
        <f t="shared" si="1781"/>
        <v>80650</v>
      </c>
      <c r="Q923" s="40">
        <f t="shared" si="1782"/>
        <v>-20650</v>
      </c>
      <c r="R923" s="42">
        <f t="shared" si="1738"/>
        <v>1.3441666666666667</v>
      </c>
      <c r="S923" s="39">
        <v>0</v>
      </c>
      <c r="T923" s="67"/>
      <c r="U923" s="12" t="s">
        <v>92</v>
      </c>
    </row>
    <row r="924" spans="1:21" ht="18.75" hidden="1" x14ac:dyDescent="0.25">
      <c r="A924" s="13" t="str">
        <f t="shared" si="1752"/>
        <v>b</v>
      </c>
      <c r="B924" s="13" t="str">
        <f t="shared" si="1753"/>
        <v>b</v>
      </c>
      <c r="C924" s="5" t="s">
        <v>2</v>
      </c>
      <c r="D924" s="4" t="s">
        <v>11</v>
      </c>
      <c r="E924" s="22"/>
      <c r="F924" s="22"/>
      <c r="G924" s="22"/>
      <c r="H924" s="22"/>
      <c r="I924" s="22"/>
      <c r="J924" s="23">
        <f t="shared" si="1754"/>
        <v>0</v>
      </c>
      <c r="K924" s="23">
        <f t="shared" si="1755"/>
        <v>0</v>
      </c>
      <c r="L924" s="24" t="e">
        <f t="shared" si="1756"/>
        <v>#DIV/0!</v>
      </c>
      <c r="M924" s="22">
        <v>0</v>
      </c>
      <c r="N924" s="22">
        <v>0</v>
      </c>
      <c r="O924" s="22"/>
      <c r="P924" s="22">
        <f t="shared" si="1781"/>
        <v>0</v>
      </c>
      <c r="Q924" s="22">
        <f t="shared" si="1782"/>
        <v>0</v>
      </c>
      <c r="R924" s="25" t="e">
        <f t="shared" si="1738"/>
        <v>#DIV/0!</v>
      </c>
      <c r="S924" s="22">
        <v>0</v>
      </c>
      <c r="T924" s="63"/>
      <c r="U924" s="12" t="s">
        <v>92</v>
      </c>
    </row>
    <row r="925" spans="1:21" ht="18.75" hidden="1" x14ac:dyDescent="0.25">
      <c r="A925" s="13" t="str">
        <f t="shared" si="1752"/>
        <v>b</v>
      </c>
      <c r="B925" s="13" t="str">
        <f t="shared" si="1753"/>
        <v>b</v>
      </c>
      <c r="C925" s="5" t="s">
        <v>2</v>
      </c>
      <c r="D925" s="4" t="s">
        <v>12</v>
      </c>
      <c r="E925" s="22"/>
      <c r="F925" s="22"/>
      <c r="G925" s="22">
        <v>0</v>
      </c>
      <c r="H925" s="22"/>
      <c r="I925" s="22"/>
      <c r="J925" s="23">
        <f t="shared" si="1754"/>
        <v>0</v>
      </c>
      <c r="K925" s="23">
        <f t="shared" si="1755"/>
        <v>0</v>
      </c>
      <c r="L925" s="24" t="e">
        <f t="shared" si="1756"/>
        <v>#DIV/0!</v>
      </c>
      <c r="M925" s="22">
        <v>0</v>
      </c>
      <c r="N925" s="22">
        <v>0</v>
      </c>
      <c r="O925" s="22"/>
      <c r="P925" s="22">
        <f t="shared" si="1781"/>
        <v>0</v>
      </c>
      <c r="Q925" s="22">
        <f t="shared" si="1782"/>
        <v>0</v>
      </c>
      <c r="R925" s="25" t="e">
        <f t="shared" si="1738"/>
        <v>#DIV/0!</v>
      </c>
      <c r="S925" s="22">
        <v>0</v>
      </c>
      <c r="T925" s="63"/>
      <c r="U925" s="12" t="s">
        <v>92</v>
      </c>
    </row>
    <row r="926" spans="1:21" ht="18.75" hidden="1" x14ac:dyDescent="0.25">
      <c r="A926" s="13" t="str">
        <f t="shared" si="1752"/>
        <v>b</v>
      </c>
      <c r="B926" s="13" t="str">
        <f t="shared" si="1753"/>
        <v>b</v>
      </c>
      <c r="C926" s="5" t="s">
        <v>2</v>
      </c>
      <c r="D926" s="4" t="s">
        <v>13</v>
      </c>
      <c r="E926" s="22"/>
      <c r="F926" s="22"/>
      <c r="G926" s="22">
        <v>0</v>
      </c>
      <c r="H926" s="22"/>
      <c r="I926" s="22"/>
      <c r="J926" s="23">
        <f t="shared" si="1754"/>
        <v>0</v>
      </c>
      <c r="K926" s="23">
        <f t="shared" si="1755"/>
        <v>0</v>
      </c>
      <c r="L926" s="24" t="e">
        <f t="shared" si="1756"/>
        <v>#DIV/0!</v>
      </c>
      <c r="M926" s="22">
        <v>0</v>
      </c>
      <c r="N926" s="22">
        <v>0</v>
      </c>
      <c r="O926" s="22"/>
      <c r="P926" s="22">
        <f t="shared" si="1781"/>
        <v>0</v>
      </c>
      <c r="Q926" s="22">
        <f t="shared" si="1782"/>
        <v>0</v>
      </c>
      <c r="R926" s="25" t="e">
        <f t="shared" si="1738"/>
        <v>#DIV/0!</v>
      </c>
      <c r="S926" s="22">
        <v>0</v>
      </c>
      <c r="T926" s="63"/>
      <c r="U926" s="12" t="s">
        <v>92</v>
      </c>
    </row>
    <row r="927" spans="1:21" ht="36" hidden="1" x14ac:dyDescent="0.25">
      <c r="A927" s="13" t="str">
        <f t="shared" si="1752"/>
        <v>b</v>
      </c>
      <c r="B927" s="13" t="str">
        <f t="shared" si="1753"/>
        <v>a</v>
      </c>
      <c r="C927" s="16" t="s">
        <v>181</v>
      </c>
      <c r="D927" s="17" t="s">
        <v>79</v>
      </c>
      <c r="E927" s="34">
        <f t="shared" ref="E927:G927" si="1783">E928+E936+E937+E938</f>
        <v>0</v>
      </c>
      <c r="F927" s="34">
        <f t="shared" ref="F927" si="1784">F928+F936+F937+F938</f>
        <v>126140</v>
      </c>
      <c r="G927" s="34">
        <f t="shared" si="1783"/>
        <v>8658500</v>
      </c>
      <c r="H927" s="34">
        <f t="shared" ref="H927:I927" si="1785">H928+H936+H937+H938</f>
        <v>515014</v>
      </c>
      <c r="I927" s="34">
        <f t="shared" si="1785"/>
        <v>4018500</v>
      </c>
      <c r="J927" s="34">
        <f t="shared" si="1754"/>
        <v>4533514</v>
      </c>
      <c r="K927" s="40">
        <f t="shared" si="1755"/>
        <v>4124986</v>
      </c>
      <c r="L927" s="41">
        <f t="shared" si="1756"/>
        <v>0.52359115320205574</v>
      </c>
      <c r="M927" s="34">
        <f t="shared" ref="M927:N927" si="1786">M928+M936+M937+M938</f>
        <v>20000000</v>
      </c>
      <c r="N927" s="34">
        <f t="shared" si="1786"/>
        <v>20000000</v>
      </c>
      <c r="O927" s="34">
        <f t="shared" ref="O927" si="1787">O928+O936+O937+O938</f>
        <v>9114900</v>
      </c>
      <c r="P927" s="34">
        <f t="shared" ref="P927" si="1788">P928+P936+P937+P938</f>
        <v>13648414</v>
      </c>
      <c r="Q927" s="34">
        <f t="shared" ref="Q927" si="1789">Q928+Q936+Q937+Q938</f>
        <v>6351586</v>
      </c>
      <c r="R927" s="42">
        <f t="shared" si="1738"/>
        <v>0.68242069999999999</v>
      </c>
      <c r="S927" s="34">
        <f t="shared" ref="S927" si="1790">S928+S936+S937+S938</f>
        <v>0</v>
      </c>
      <c r="T927" s="69"/>
      <c r="U927" s="12" t="s">
        <v>92</v>
      </c>
    </row>
    <row r="928" spans="1:21" ht="18.75" hidden="1" x14ac:dyDescent="0.25">
      <c r="A928" s="13" t="str">
        <f t="shared" si="1752"/>
        <v>b</v>
      </c>
      <c r="B928" s="13" t="str">
        <f t="shared" si="1753"/>
        <v>a</v>
      </c>
      <c r="C928" s="3" t="s">
        <v>2</v>
      </c>
      <c r="D928" s="4" t="s">
        <v>3</v>
      </c>
      <c r="E928" s="38">
        <f t="shared" ref="E928:I928" si="1791">E929+E930+E931+E932+E933+E934+E935</f>
        <v>0</v>
      </c>
      <c r="F928" s="38">
        <f t="shared" ref="F928" si="1792">F929+F930+F931+F932+F933+F934+F935</f>
        <v>31500</v>
      </c>
      <c r="G928" s="38">
        <f t="shared" si="1791"/>
        <v>3839000</v>
      </c>
      <c r="H928" s="38">
        <f t="shared" si="1791"/>
        <v>65014</v>
      </c>
      <c r="I928" s="38">
        <f t="shared" si="1791"/>
        <v>143500</v>
      </c>
      <c r="J928" s="34">
        <f t="shared" si="1754"/>
        <v>208514</v>
      </c>
      <c r="K928" s="40">
        <f t="shared" si="1755"/>
        <v>3630486</v>
      </c>
      <c r="L928" s="41">
        <f t="shared" si="1756"/>
        <v>5.4314665277415991E-2</v>
      </c>
      <c r="M928" s="38">
        <f t="shared" ref="M928:N928" si="1793">M929+M930+M931+M932+M933+M934+M935</f>
        <v>6100000</v>
      </c>
      <c r="N928" s="38">
        <f t="shared" si="1793"/>
        <v>6380500</v>
      </c>
      <c r="O928" s="38">
        <f t="shared" ref="O928:Q928" si="1794">O929+O930+O931+O932+O933+O934+O935</f>
        <v>1095000</v>
      </c>
      <c r="P928" s="38">
        <f t="shared" si="1794"/>
        <v>1303514</v>
      </c>
      <c r="Q928" s="43">
        <f t="shared" si="1794"/>
        <v>5076986</v>
      </c>
      <c r="R928" s="44">
        <f t="shared" si="1738"/>
        <v>0.20429652848522842</v>
      </c>
      <c r="S928" s="38">
        <f t="shared" ref="S928" si="1795">S929+S930+S931+S932+S933+S934+S935</f>
        <v>0</v>
      </c>
      <c r="T928" s="66"/>
      <c r="U928" s="12" t="s">
        <v>92</v>
      </c>
    </row>
    <row r="929" spans="1:21" ht="18.75" hidden="1" x14ac:dyDescent="0.25">
      <c r="A929" s="13" t="str">
        <f t="shared" si="1752"/>
        <v>b</v>
      </c>
      <c r="B929" s="13" t="str">
        <f t="shared" si="1753"/>
        <v>b</v>
      </c>
      <c r="C929" s="5" t="s">
        <v>2</v>
      </c>
      <c r="D929" s="6" t="s">
        <v>4</v>
      </c>
      <c r="E929" s="23"/>
      <c r="F929" s="23"/>
      <c r="G929" s="23">
        <v>0</v>
      </c>
      <c r="H929" s="23"/>
      <c r="I929" s="23"/>
      <c r="J929" s="23">
        <f t="shared" si="1754"/>
        <v>0</v>
      </c>
      <c r="K929" s="23">
        <f t="shared" si="1755"/>
        <v>0</v>
      </c>
      <c r="L929" s="24" t="e">
        <f t="shared" si="1756"/>
        <v>#DIV/0!</v>
      </c>
      <c r="M929" s="23">
        <v>0</v>
      </c>
      <c r="N929" s="23">
        <v>0</v>
      </c>
      <c r="O929" s="23"/>
      <c r="P929" s="23">
        <f t="shared" ref="P929:P938" si="1796">J929+O929</f>
        <v>0</v>
      </c>
      <c r="Q929" s="23">
        <f t="shared" ref="Q929:Q938" si="1797">N929-P929</f>
        <v>0</v>
      </c>
      <c r="R929" s="26" t="e">
        <f t="shared" si="1738"/>
        <v>#DIV/0!</v>
      </c>
      <c r="S929" s="23">
        <v>0</v>
      </c>
      <c r="T929" s="64"/>
      <c r="U929" s="12" t="s">
        <v>92</v>
      </c>
    </row>
    <row r="930" spans="1:21" ht="18.75" hidden="1" x14ac:dyDescent="0.25">
      <c r="A930" s="13" t="str">
        <f t="shared" si="1752"/>
        <v>b</v>
      </c>
      <c r="B930" s="13" t="str">
        <f t="shared" si="1753"/>
        <v>a</v>
      </c>
      <c r="C930" s="5" t="s">
        <v>2</v>
      </c>
      <c r="D930" s="6" t="s">
        <v>5</v>
      </c>
      <c r="E930" s="34"/>
      <c r="F930" s="34">
        <v>31500</v>
      </c>
      <c r="G930" s="34">
        <v>316500</v>
      </c>
      <c r="H930" s="34">
        <v>65014</v>
      </c>
      <c r="I930" s="34">
        <v>143500</v>
      </c>
      <c r="J930" s="34">
        <f t="shared" si="1754"/>
        <v>208514</v>
      </c>
      <c r="K930" s="40">
        <f t="shared" si="1755"/>
        <v>107986</v>
      </c>
      <c r="L930" s="41">
        <f t="shared" si="1756"/>
        <v>0.6588120063191153</v>
      </c>
      <c r="M930" s="34">
        <v>48000</v>
      </c>
      <c r="N930" s="34">
        <v>328500</v>
      </c>
      <c r="O930" s="34">
        <v>115000</v>
      </c>
      <c r="P930" s="34">
        <f t="shared" si="1796"/>
        <v>323514</v>
      </c>
      <c r="Q930" s="40">
        <f t="shared" si="1797"/>
        <v>4986</v>
      </c>
      <c r="R930" s="42">
        <f t="shared" si="1738"/>
        <v>0.98482191780821915</v>
      </c>
      <c r="S930" s="34">
        <v>0</v>
      </c>
      <c r="T930" s="69"/>
      <c r="U930" s="12" t="s">
        <v>92</v>
      </c>
    </row>
    <row r="931" spans="1:21" ht="18.75" hidden="1" x14ac:dyDescent="0.25">
      <c r="A931" s="13" t="str">
        <f t="shared" si="1752"/>
        <v>b</v>
      </c>
      <c r="B931" s="13" t="str">
        <f t="shared" si="1753"/>
        <v>b</v>
      </c>
      <c r="C931" s="5" t="s">
        <v>2</v>
      </c>
      <c r="D931" s="6" t="s">
        <v>6</v>
      </c>
      <c r="E931" s="23"/>
      <c r="F931" s="23"/>
      <c r="G931" s="23"/>
      <c r="H931" s="23"/>
      <c r="I931" s="23"/>
      <c r="J931" s="23">
        <f t="shared" si="1754"/>
        <v>0</v>
      </c>
      <c r="K931" s="23">
        <f t="shared" si="1755"/>
        <v>0</v>
      </c>
      <c r="L931" s="24" t="e">
        <f t="shared" si="1756"/>
        <v>#DIV/0!</v>
      </c>
      <c r="M931" s="23">
        <v>0</v>
      </c>
      <c r="N931" s="23">
        <v>0</v>
      </c>
      <c r="O931" s="23"/>
      <c r="P931" s="23">
        <f t="shared" si="1796"/>
        <v>0</v>
      </c>
      <c r="Q931" s="23">
        <f t="shared" si="1797"/>
        <v>0</v>
      </c>
      <c r="R931" s="26" t="e">
        <f t="shared" si="1738"/>
        <v>#DIV/0!</v>
      </c>
      <c r="S931" s="23">
        <v>0</v>
      </c>
      <c r="T931" s="64"/>
      <c r="U931" s="12" t="s">
        <v>92</v>
      </c>
    </row>
    <row r="932" spans="1:21" ht="18.75" hidden="1" x14ac:dyDescent="0.25">
      <c r="A932" s="13" t="str">
        <f t="shared" si="1752"/>
        <v>b</v>
      </c>
      <c r="B932" s="13" t="str">
        <f t="shared" si="1753"/>
        <v>b</v>
      </c>
      <c r="C932" s="5" t="s">
        <v>2</v>
      </c>
      <c r="D932" s="7" t="s">
        <v>7</v>
      </c>
      <c r="E932" s="23"/>
      <c r="F932" s="23"/>
      <c r="G932" s="23">
        <v>0</v>
      </c>
      <c r="H932" s="23"/>
      <c r="I932" s="23"/>
      <c r="J932" s="23">
        <f t="shared" si="1754"/>
        <v>0</v>
      </c>
      <c r="K932" s="23">
        <f t="shared" si="1755"/>
        <v>0</v>
      </c>
      <c r="L932" s="24" t="e">
        <f t="shared" si="1756"/>
        <v>#DIV/0!</v>
      </c>
      <c r="M932" s="23">
        <v>0</v>
      </c>
      <c r="N932" s="23">
        <v>0</v>
      </c>
      <c r="O932" s="23"/>
      <c r="P932" s="23">
        <f t="shared" si="1796"/>
        <v>0</v>
      </c>
      <c r="Q932" s="23">
        <f t="shared" si="1797"/>
        <v>0</v>
      </c>
      <c r="R932" s="26" t="e">
        <f t="shared" si="1738"/>
        <v>#DIV/0!</v>
      </c>
      <c r="S932" s="23">
        <v>0</v>
      </c>
      <c r="T932" s="64"/>
      <c r="U932" s="12" t="s">
        <v>92</v>
      </c>
    </row>
    <row r="933" spans="1:21" ht="18.75" hidden="1" x14ac:dyDescent="0.25">
      <c r="A933" s="13" t="str">
        <f t="shared" si="1752"/>
        <v>b</v>
      </c>
      <c r="B933" s="13" t="str">
        <f t="shared" si="1753"/>
        <v>b</v>
      </c>
      <c r="C933" s="5" t="s">
        <v>2</v>
      </c>
      <c r="D933" s="7" t="s">
        <v>8</v>
      </c>
      <c r="E933" s="23"/>
      <c r="F933" s="23"/>
      <c r="G933" s="23">
        <v>0</v>
      </c>
      <c r="H933" s="23"/>
      <c r="I933" s="23"/>
      <c r="J933" s="23">
        <f t="shared" si="1754"/>
        <v>0</v>
      </c>
      <c r="K933" s="23">
        <f t="shared" si="1755"/>
        <v>0</v>
      </c>
      <c r="L933" s="24" t="e">
        <f t="shared" si="1756"/>
        <v>#DIV/0!</v>
      </c>
      <c r="M933" s="23">
        <v>0</v>
      </c>
      <c r="N933" s="23">
        <v>0</v>
      </c>
      <c r="O933" s="23"/>
      <c r="P933" s="23">
        <f t="shared" si="1796"/>
        <v>0</v>
      </c>
      <c r="Q933" s="23">
        <f t="shared" si="1797"/>
        <v>0</v>
      </c>
      <c r="R933" s="26" t="e">
        <f t="shared" si="1738"/>
        <v>#DIV/0!</v>
      </c>
      <c r="S933" s="23">
        <v>0</v>
      </c>
      <c r="T933" s="64"/>
      <c r="U933" s="12" t="s">
        <v>92</v>
      </c>
    </row>
    <row r="934" spans="1:21" ht="18.75" hidden="1" x14ac:dyDescent="0.25">
      <c r="A934" s="13" t="str">
        <f t="shared" si="1752"/>
        <v>b</v>
      </c>
      <c r="B934" s="13" t="str">
        <f t="shared" si="1753"/>
        <v>b</v>
      </c>
      <c r="C934" s="5" t="s">
        <v>2</v>
      </c>
      <c r="D934" s="7" t="s">
        <v>9</v>
      </c>
      <c r="E934" s="23"/>
      <c r="F934" s="23"/>
      <c r="G934" s="23"/>
      <c r="H934" s="23"/>
      <c r="I934" s="23"/>
      <c r="J934" s="23">
        <f t="shared" si="1754"/>
        <v>0</v>
      </c>
      <c r="K934" s="23">
        <f t="shared" si="1755"/>
        <v>0</v>
      </c>
      <c r="L934" s="24" t="e">
        <f t="shared" si="1756"/>
        <v>#DIV/0!</v>
      </c>
      <c r="M934" s="23">
        <v>0</v>
      </c>
      <c r="N934" s="23">
        <v>0</v>
      </c>
      <c r="O934" s="23"/>
      <c r="P934" s="23">
        <f t="shared" si="1796"/>
        <v>0</v>
      </c>
      <c r="Q934" s="23">
        <f t="shared" si="1797"/>
        <v>0</v>
      </c>
      <c r="R934" s="26" t="e">
        <f t="shared" si="1738"/>
        <v>#DIV/0!</v>
      </c>
      <c r="S934" s="23">
        <v>0</v>
      </c>
      <c r="T934" s="64"/>
      <c r="U934" s="12" t="s">
        <v>92</v>
      </c>
    </row>
    <row r="935" spans="1:21" ht="18.75" hidden="1" x14ac:dyDescent="0.25">
      <c r="A935" s="13" t="str">
        <f t="shared" si="1752"/>
        <v>b</v>
      </c>
      <c r="B935" s="13" t="str">
        <f t="shared" si="1753"/>
        <v>a</v>
      </c>
      <c r="C935" s="5" t="s">
        <v>2</v>
      </c>
      <c r="D935" s="7" t="s">
        <v>10</v>
      </c>
      <c r="E935" s="34"/>
      <c r="F935" s="34"/>
      <c r="G935" s="34">
        <v>3522500</v>
      </c>
      <c r="H935" s="34"/>
      <c r="I935" s="34"/>
      <c r="J935" s="34">
        <f t="shared" si="1754"/>
        <v>0</v>
      </c>
      <c r="K935" s="40">
        <f t="shared" si="1755"/>
        <v>3522500</v>
      </c>
      <c r="L935" s="41">
        <f t="shared" si="1756"/>
        <v>0</v>
      </c>
      <c r="M935" s="34">
        <v>6052000</v>
      </c>
      <c r="N935" s="38">
        <v>6052000</v>
      </c>
      <c r="O935" s="34">
        <f>380000+600000</f>
        <v>980000</v>
      </c>
      <c r="P935" s="34">
        <f t="shared" si="1796"/>
        <v>980000</v>
      </c>
      <c r="Q935" s="40">
        <f t="shared" si="1797"/>
        <v>5072000</v>
      </c>
      <c r="R935" s="42">
        <f t="shared" si="1738"/>
        <v>0.16192994051553206</v>
      </c>
      <c r="S935" s="38">
        <v>0</v>
      </c>
      <c r="T935" s="66"/>
      <c r="U935" s="12" t="s">
        <v>92</v>
      </c>
    </row>
    <row r="936" spans="1:21" ht="18.75" hidden="1" x14ac:dyDescent="0.25">
      <c r="A936" s="13" t="str">
        <f t="shared" si="1752"/>
        <v>b</v>
      </c>
      <c r="B936" s="13" t="str">
        <f t="shared" si="1753"/>
        <v>a</v>
      </c>
      <c r="C936" s="3" t="s">
        <v>2</v>
      </c>
      <c r="D936" s="4" t="s">
        <v>11</v>
      </c>
      <c r="E936" s="38"/>
      <c r="F936" s="38">
        <v>94640</v>
      </c>
      <c r="G936" s="38">
        <v>4819500</v>
      </c>
      <c r="H936" s="38">
        <v>450000</v>
      </c>
      <c r="I936" s="38">
        <f>2175000+1700000</f>
        <v>3875000</v>
      </c>
      <c r="J936" s="34">
        <f t="shared" si="1754"/>
        <v>4325000</v>
      </c>
      <c r="K936" s="40">
        <f t="shared" si="1755"/>
        <v>494500</v>
      </c>
      <c r="L936" s="41">
        <f t="shared" si="1756"/>
        <v>0.89739599543521109</v>
      </c>
      <c r="M936" s="38">
        <v>13900000</v>
      </c>
      <c r="N936" s="38">
        <v>13619500</v>
      </c>
      <c r="O936" s="38">
        <f>19900+8000000</f>
        <v>8019900</v>
      </c>
      <c r="P936" s="38">
        <f t="shared" si="1796"/>
        <v>12344900</v>
      </c>
      <c r="Q936" s="43">
        <f t="shared" si="1797"/>
        <v>1274600</v>
      </c>
      <c r="R936" s="44">
        <f t="shared" si="1738"/>
        <v>0.90641359814971179</v>
      </c>
      <c r="S936" s="38">
        <v>0</v>
      </c>
      <c r="T936" s="66"/>
      <c r="U936" s="12" t="s">
        <v>92</v>
      </c>
    </row>
    <row r="937" spans="1:21" ht="18.75" hidden="1" x14ac:dyDescent="0.25">
      <c r="A937" s="13" t="str">
        <f t="shared" si="1752"/>
        <v>b</v>
      </c>
      <c r="B937" s="13" t="str">
        <f t="shared" si="1753"/>
        <v>b</v>
      </c>
      <c r="C937" s="3" t="s">
        <v>2</v>
      </c>
      <c r="D937" s="4" t="s">
        <v>12</v>
      </c>
      <c r="E937" s="22"/>
      <c r="F937" s="22"/>
      <c r="G937" s="22">
        <v>0</v>
      </c>
      <c r="H937" s="22"/>
      <c r="I937" s="22"/>
      <c r="J937" s="23">
        <f t="shared" si="1754"/>
        <v>0</v>
      </c>
      <c r="K937" s="23">
        <f t="shared" si="1755"/>
        <v>0</v>
      </c>
      <c r="L937" s="24" t="e">
        <f t="shared" si="1756"/>
        <v>#DIV/0!</v>
      </c>
      <c r="M937" s="22">
        <v>0</v>
      </c>
      <c r="N937" s="22">
        <v>0</v>
      </c>
      <c r="O937" s="22"/>
      <c r="P937" s="22">
        <f t="shared" si="1796"/>
        <v>0</v>
      </c>
      <c r="Q937" s="22">
        <f t="shared" si="1797"/>
        <v>0</v>
      </c>
      <c r="R937" s="25" t="e">
        <f t="shared" si="1738"/>
        <v>#DIV/0!</v>
      </c>
      <c r="S937" s="22">
        <v>0</v>
      </c>
      <c r="T937" s="63"/>
      <c r="U937" s="12" t="s">
        <v>92</v>
      </c>
    </row>
    <row r="938" spans="1:21" ht="18.75" hidden="1" x14ac:dyDescent="0.25">
      <c r="A938" s="13" t="str">
        <f t="shared" si="1752"/>
        <v>b</v>
      </c>
      <c r="B938" s="13" t="str">
        <f t="shared" si="1753"/>
        <v>b</v>
      </c>
      <c r="C938" s="3" t="s">
        <v>2</v>
      </c>
      <c r="D938" s="4" t="s">
        <v>13</v>
      </c>
      <c r="E938" s="22"/>
      <c r="F938" s="22"/>
      <c r="G938" s="22">
        <v>0</v>
      </c>
      <c r="H938" s="22"/>
      <c r="I938" s="22"/>
      <c r="J938" s="23">
        <f t="shared" si="1754"/>
        <v>0</v>
      </c>
      <c r="K938" s="23">
        <f t="shared" si="1755"/>
        <v>0</v>
      </c>
      <c r="L938" s="24" t="e">
        <f t="shared" si="1756"/>
        <v>#DIV/0!</v>
      </c>
      <c r="M938" s="22">
        <v>0</v>
      </c>
      <c r="N938" s="22">
        <v>0</v>
      </c>
      <c r="O938" s="22"/>
      <c r="P938" s="22">
        <f t="shared" si="1796"/>
        <v>0</v>
      </c>
      <c r="Q938" s="22">
        <f t="shared" si="1797"/>
        <v>0</v>
      </c>
      <c r="R938" s="25" t="e">
        <f t="shared" si="1738"/>
        <v>#DIV/0!</v>
      </c>
      <c r="S938" s="22">
        <v>0</v>
      </c>
      <c r="T938" s="63"/>
      <c r="U938" s="12" t="s">
        <v>92</v>
      </c>
    </row>
    <row r="939" spans="1:21" ht="36" x14ac:dyDescent="0.25">
      <c r="A939" s="13" t="str">
        <f t="shared" si="1752"/>
        <v>a</v>
      </c>
      <c r="B939" s="13" t="str">
        <f t="shared" si="1753"/>
        <v>a</v>
      </c>
      <c r="C939" s="16" t="s">
        <v>182</v>
      </c>
      <c r="D939" s="17" t="s">
        <v>80</v>
      </c>
      <c r="E939" s="23">
        <f t="shared" ref="E939:G939" si="1798">E940+E948+E949+E950</f>
        <v>0</v>
      </c>
      <c r="F939" s="23"/>
      <c r="G939" s="23">
        <f t="shared" si="1798"/>
        <v>2946600</v>
      </c>
      <c r="H939" s="23">
        <f t="shared" ref="H939" si="1799">H940+H948+H949+H950</f>
        <v>694613</v>
      </c>
      <c r="I939" s="23">
        <f t="shared" ref="I939" si="1800">I940+I948+I949+I950</f>
        <v>1754257</v>
      </c>
      <c r="J939" s="23">
        <f t="shared" si="1754"/>
        <v>2448870</v>
      </c>
      <c r="K939" s="49">
        <f t="shared" si="1755"/>
        <v>497730</v>
      </c>
      <c r="L939" s="50">
        <f t="shared" si="1756"/>
        <v>0.8310832824272042</v>
      </c>
      <c r="M939" s="23">
        <f t="shared" ref="M939:N939" si="1801">M940+M948+M949+M950</f>
        <v>4290000</v>
      </c>
      <c r="N939" s="23">
        <f t="shared" si="1801"/>
        <v>4290000</v>
      </c>
      <c r="O939" s="23">
        <f t="shared" ref="O939" si="1802">O940+O948+O949+O950</f>
        <v>1277400</v>
      </c>
      <c r="P939" s="23">
        <f t="shared" ref="P939" si="1803">P940+P948+P949+P950</f>
        <v>3726270</v>
      </c>
      <c r="Q939" s="49">
        <f t="shared" ref="Q939" si="1804">Q940+Q948+Q949+Q950</f>
        <v>563730</v>
      </c>
      <c r="R939" s="53">
        <f t="shared" si="1738"/>
        <v>0.86859440559440559</v>
      </c>
      <c r="S939" s="23">
        <f t="shared" ref="S939" si="1805">S940+S948+S949+S950</f>
        <v>500000</v>
      </c>
      <c r="T939" s="64"/>
    </row>
    <row r="940" spans="1:21" ht="18.75" x14ac:dyDescent="0.25">
      <c r="A940" s="13" t="str">
        <f t="shared" si="1752"/>
        <v>a</v>
      </c>
      <c r="B940" s="13" t="str">
        <f t="shared" si="1753"/>
        <v>a</v>
      </c>
      <c r="C940" s="3" t="s">
        <v>2</v>
      </c>
      <c r="D940" s="4" t="s">
        <v>3</v>
      </c>
      <c r="E940" s="22">
        <f t="shared" ref="E940" si="1806">E941+E942+E943+E944+E945+E946+E947</f>
        <v>0</v>
      </c>
      <c r="F940" s="22"/>
      <c r="G940" s="22">
        <f t="shared" ref="G940" si="1807">G941+G942+G943+G944+G945+G946+G947</f>
        <v>2931100</v>
      </c>
      <c r="H940" s="22">
        <f t="shared" ref="H940:I940" si="1808">H941+H942+H943+H944+H945+H946+H947</f>
        <v>679156</v>
      </c>
      <c r="I940" s="22">
        <f t="shared" si="1808"/>
        <v>1754257</v>
      </c>
      <c r="J940" s="23">
        <f t="shared" si="1754"/>
        <v>2433413</v>
      </c>
      <c r="K940" s="49">
        <f t="shared" si="1755"/>
        <v>497687</v>
      </c>
      <c r="L940" s="50">
        <f t="shared" si="1756"/>
        <v>0.83020470130667667</v>
      </c>
      <c r="M940" s="22">
        <f t="shared" ref="M940:N940" si="1809">M941+M942+M943+M944+M945+M946+M947</f>
        <v>4290000</v>
      </c>
      <c r="N940" s="22">
        <f t="shared" si="1809"/>
        <v>4274500</v>
      </c>
      <c r="O940" s="22">
        <f t="shared" ref="O940:Q940" si="1810">O941+O942+O943+O944+O945+O946+O947</f>
        <v>1277400</v>
      </c>
      <c r="P940" s="22">
        <f t="shared" si="1810"/>
        <v>3710813</v>
      </c>
      <c r="Q940" s="51">
        <f t="shared" si="1810"/>
        <v>563687</v>
      </c>
      <c r="R940" s="52">
        <f t="shared" ref="R940:R999" si="1811">P940/N940</f>
        <v>0.86812796818341331</v>
      </c>
      <c r="S940" s="22">
        <f t="shared" ref="S940" si="1812">S941+S942+S943+S944+S945+S946+S947</f>
        <v>500000</v>
      </c>
      <c r="T940" s="63"/>
    </row>
    <row r="941" spans="1:21" ht="18.75" hidden="1" x14ac:dyDescent="0.25">
      <c r="A941" s="13" t="str">
        <f t="shared" si="1752"/>
        <v>b</v>
      </c>
      <c r="B941" s="13" t="str">
        <f t="shared" si="1753"/>
        <v>b</v>
      </c>
      <c r="C941" s="5" t="s">
        <v>2</v>
      </c>
      <c r="D941" s="6" t="s">
        <v>4</v>
      </c>
      <c r="E941" s="23">
        <f t="shared" ref="E941" si="1813">E954+E966+E978</f>
        <v>0</v>
      </c>
      <c r="F941" s="23"/>
      <c r="G941" s="23">
        <f t="shared" ref="G941" si="1814">G954+G966+G978</f>
        <v>0</v>
      </c>
      <c r="H941" s="23">
        <f t="shared" ref="H941:I941" si="1815">H954+H966+H978</f>
        <v>0</v>
      </c>
      <c r="I941" s="23">
        <f t="shared" si="1815"/>
        <v>0</v>
      </c>
      <c r="J941" s="23">
        <f t="shared" si="1754"/>
        <v>0</v>
      </c>
      <c r="K941" s="23">
        <f t="shared" si="1755"/>
        <v>0</v>
      </c>
      <c r="L941" s="24" t="e">
        <f t="shared" si="1756"/>
        <v>#DIV/0!</v>
      </c>
      <c r="M941" s="23">
        <f t="shared" ref="M941:Q941" si="1816">M954+M966+M978</f>
        <v>0</v>
      </c>
      <c r="N941" s="23">
        <f t="shared" si="1816"/>
        <v>0</v>
      </c>
      <c r="O941" s="23">
        <f t="shared" si="1816"/>
        <v>0</v>
      </c>
      <c r="P941" s="23">
        <f t="shared" si="1816"/>
        <v>0</v>
      </c>
      <c r="Q941" s="23">
        <f t="shared" si="1816"/>
        <v>0</v>
      </c>
      <c r="R941" s="26" t="e">
        <f t="shared" si="1811"/>
        <v>#DIV/0!</v>
      </c>
      <c r="S941" s="23">
        <f t="shared" ref="S941" si="1817">S954+S966+S978</f>
        <v>0</v>
      </c>
      <c r="T941" s="64"/>
    </row>
    <row r="942" spans="1:21" ht="18.75" hidden="1" x14ac:dyDescent="0.25">
      <c r="A942" s="13" t="str">
        <f t="shared" si="1752"/>
        <v>b</v>
      </c>
      <c r="B942" s="13" t="str">
        <f t="shared" si="1753"/>
        <v>a</v>
      </c>
      <c r="C942" s="5" t="s">
        <v>2</v>
      </c>
      <c r="D942" s="6" t="s">
        <v>5</v>
      </c>
      <c r="E942" s="23">
        <f t="shared" ref="E942" si="1818">E955+E967+E979</f>
        <v>0</v>
      </c>
      <c r="F942" s="23"/>
      <c r="G942" s="23">
        <f t="shared" ref="G942" si="1819">G955+G967+G979</f>
        <v>1456600</v>
      </c>
      <c r="H942" s="23">
        <f t="shared" ref="H942:I942" si="1820">H955+H967+H979</f>
        <v>646118</v>
      </c>
      <c r="I942" s="23">
        <f t="shared" si="1820"/>
        <v>314795</v>
      </c>
      <c r="J942" s="23">
        <f t="shared" si="1754"/>
        <v>960913</v>
      </c>
      <c r="K942" s="49">
        <f t="shared" si="1755"/>
        <v>495687</v>
      </c>
      <c r="L942" s="50">
        <f t="shared" si="1756"/>
        <v>0.65969586708773853</v>
      </c>
      <c r="M942" s="23">
        <f t="shared" ref="M942:Q942" si="1821">M955+M967+M979</f>
        <v>2150000</v>
      </c>
      <c r="N942" s="23">
        <f t="shared" si="1821"/>
        <v>2113500</v>
      </c>
      <c r="O942" s="23">
        <f t="shared" si="1821"/>
        <v>588900</v>
      </c>
      <c r="P942" s="23">
        <f t="shared" si="1821"/>
        <v>1549813</v>
      </c>
      <c r="Q942" s="49">
        <f t="shared" si="1821"/>
        <v>563687</v>
      </c>
      <c r="R942" s="53">
        <f t="shared" si="1811"/>
        <v>0.73329216938727226</v>
      </c>
      <c r="S942" s="23">
        <f t="shared" ref="S942" si="1822">S955+S967+S979</f>
        <v>0</v>
      </c>
      <c r="T942" s="64"/>
    </row>
    <row r="943" spans="1:21" ht="18.75" hidden="1" x14ac:dyDescent="0.25">
      <c r="A943" s="13" t="str">
        <f t="shared" si="1752"/>
        <v>b</v>
      </c>
      <c r="B943" s="13" t="str">
        <f t="shared" si="1753"/>
        <v>b</v>
      </c>
      <c r="C943" s="5" t="s">
        <v>2</v>
      </c>
      <c r="D943" s="6" t="s">
        <v>6</v>
      </c>
      <c r="E943" s="23">
        <f t="shared" ref="E943" si="1823">E956+E968+E980</f>
        <v>0</v>
      </c>
      <c r="F943" s="23"/>
      <c r="G943" s="23">
        <f t="shared" ref="G943" si="1824">G956+G968+G980</f>
        <v>0</v>
      </c>
      <c r="H943" s="23">
        <f t="shared" ref="H943:I943" si="1825">H956+H968+H980</f>
        <v>0</v>
      </c>
      <c r="I943" s="23">
        <f t="shared" si="1825"/>
        <v>0</v>
      </c>
      <c r="J943" s="23">
        <f t="shared" si="1754"/>
        <v>0</v>
      </c>
      <c r="K943" s="23">
        <f t="shared" si="1755"/>
        <v>0</v>
      </c>
      <c r="L943" s="24" t="e">
        <f t="shared" si="1756"/>
        <v>#DIV/0!</v>
      </c>
      <c r="M943" s="23">
        <f t="shared" ref="M943:Q943" si="1826">M956+M968+M980</f>
        <v>0</v>
      </c>
      <c r="N943" s="23">
        <f t="shared" si="1826"/>
        <v>0</v>
      </c>
      <c r="O943" s="23">
        <f t="shared" si="1826"/>
        <v>0</v>
      </c>
      <c r="P943" s="23">
        <f t="shared" si="1826"/>
        <v>0</v>
      </c>
      <c r="Q943" s="23">
        <f t="shared" si="1826"/>
        <v>0</v>
      </c>
      <c r="R943" s="26" t="e">
        <f t="shared" si="1811"/>
        <v>#DIV/0!</v>
      </c>
      <c r="S943" s="23">
        <f t="shared" ref="S943" si="1827">S956+S968+S980</f>
        <v>0</v>
      </c>
      <c r="T943" s="64"/>
    </row>
    <row r="944" spans="1:21" ht="18.75" hidden="1" x14ac:dyDescent="0.25">
      <c r="A944" s="13" t="str">
        <f t="shared" si="1752"/>
        <v>b</v>
      </c>
      <c r="B944" s="13" t="str">
        <f t="shared" si="1753"/>
        <v>b</v>
      </c>
      <c r="C944" s="5" t="s">
        <v>2</v>
      </c>
      <c r="D944" s="7" t="s">
        <v>7</v>
      </c>
      <c r="E944" s="23">
        <f t="shared" ref="E944" si="1828">E957+E969+E981</f>
        <v>0</v>
      </c>
      <c r="F944" s="23"/>
      <c r="G944" s="23">
        <f t="shared" ref="G944" si="1829">G957+G969+G981</f>
        <v>0</v>
      </c>
      <c r="H944" s="23">
        <f t="shared" ref="H944:I944" si="1830">H957+H969+H981</f>
        <v>0</v>
      </c>
      <c r="I944" s="23">
        <f t="shared" si="1830"/>
        <v>0</v>
      </c>
      <c r="J944" s="23">
        <f t="shared" si="1754"/>
        <v>0</v>
      </c>
      <c r="K944" s="23">
        <f t="shared" si="1755"/>
        <v>0</v>
      </c>
      <c r="L944" s="24" t="e">
        <f t="shared" si="1756"/>
        <v>#DIV/0!</v>
      </c>
      <c r="M944" s="23">
        <f t="shared" ref="M944:Q944" si="1831">M957+M969+M981</f>
        <v>0</v>
      </c>
      <c r="N944" s="23">
        <f t="shared" si="1831"/>
        <v>0</v>
      </c>
      <c r="O944" s="23">
        <f t="shared" si="1831"/>
        <v>0</v>
      </c>
      <c r="P944" s="23">
        <f t="shared" si="1831"/>
        <v>0</v>
      </c>
      <c r="Q944" s="23">
        <f t="shared" si="1831"/>
        <v>0</v>
      </c>
      <c r="R944" s="26" t="e">
        <f t="shared" si="1811"/>
        <v>#DIV/0!</v>
      </c>
      <c r="S944" s="23">
        <f t="shared" ref="S944" si="1832">S957+S969+S981</f>
        <v>0</v>
      </c>
      <c r="T944" s="64"/>
    </row>
    <row r="945" spans="1:21" ht="18.75" hidden="1" x14ac:dyDescent="0.25">
      <c r="A945" s="13" t="str">
        <f t="shared" si="1752"/>
        <v>b</v>
      </c>
      <c r="B945" s="13" t="str">
        <f t="shared" si="1753"/>
        <v>b</v>
      </c>
      <c r="C945" s="5" t="s">
        <v>2</v>
      </c>
      <c r="D945" s="7" t="s">
        <v>8</v>
      </c>
      <c r="E945" s="23">
        <f t="shared" ref="E945" si="1833">E958+E970+E982</f>
        <v>0</v>
      </c>
      <c r="F945" s="23"/>
      <c r="G945" s="23">
        <f t="shared" ref="G945" si="1834">G958+G970+G982</f>
        <v>0</v>
      </c>
      <c r="H945" s="23">
        <f t="shared" ref="H945:I945" si="1835">H958+H970+H982</f>
        <v>0</v>
      </c>
      <c r="I945" s="23">
        <f t="shared" si="1835"/>
        <v>0</v>
      </c>
      <c r="J945" s="23">
        <f t="shared" si="1754"/>
        <v>0</v>
      </c>
      <c r="K945" s="23">
        <f t="shared" si="1755"/>
        <v>0</v>
      </c>
      <c r="L945" s="24" t="e">
        <f t="shared" si="1756"/>
        <v>#DIV/0!</v>
      </c>
      <c r="M945" s="23">
        <f t="shared" ref="M945:P945" si="1836">M958+M970+M982</f>
        <v>0</v>
      </c>
      <c r="N945" s="23">
        <f t="shared" si="1836"/>
        <v>0</v>
      </c>
      <c r="O945" s="23">
        <f t="shared" si="1836"/>
        <v>0</v>
      </c>
      <c r="P945" s="23">
        <f t="shared" si="1836"/>
        <v>0</v>
      </c>
      <c r="Q945" s="23">
        <f t="shared" ref="Q945" si="1837">Q958+Q970+Q982</f>
        <v>0</v>
      </c>
      <c r="R945" s="26" t="e">
        <f t="shared" si="1811"/>
        <v>#DIV/0!</v>
      </c>
      <c r="S945" s="23">
        <f t="shared" ref="S945" si="1838">S958+S970+S982</f>
        <v>0</v>
      </c>
      <c r="T945" s="64"/>
    </row>
    <row r="946" spans="1:21" ht="18.75" hidden="1" x14ac:dyDescent="0.25">
      <c r="A946" s="13" t="str">
        <f t="shared" si="1752"/>
        <v>b</v>
      </c>
      <c r="B946" s="13" t="str">
        <f t="shared" si="1753"/>
        <v>a</v>
      </c>
      <c r="C946" s="5" t="s">
        <v>2</v>
      </c>
      <c r="D946" s="7" t="s">
        <v>9</v>
      </c>
      <c r="E946" s="23">
        <f t="shared" ref="E946" si="1839">E959+E971+E983</f>
        <v>0</v>
      </c>
      <c r="F946" s="23"/>
      <c r="G946" s="23">
        <f t="shared" ref="G946" si="1840">G959+G971+G983</f>
        <v>15500</v>
      </c>
      <c r="H946" s="23">
        <f t="shared" ref="H946:I946" si="1841">H959+H971+H983</f>
        <v>10038</v>
      </c>
      <c r="I946" s="23">
        <f t="shared" si="1841"/>
        <v>3462</v>
      </c>
      <c r="J946" s="23">
        <f t="shared" si="1754"/>
        <v>13500</v>
      </c>
      <c r="K946" s="49">
        <f t="shared" si="1755"/>
        <v>2000</v>
      </c>
      <c r="L946" s="50">
        <f t="shared" si="1756"/>
        <v>0.87096774193548387</v>
      </c>
      <c r="M946" s="23">
        <f t="shared" ref="M946:Q946" si="1842">M959+M971+M983</f>
        <v>0</v>
      </c>
      <c r="N946" s="23">
        <f t="shared" si="1842"/>
        <v>21000</v>
      </c>
      <c r="O946" s="23">
        <f t="shared" si="1842"/>
        <v>7500</v>
      </c>
      <c r="P946" s="23">
        <f t="shared" si="1842"/>
        <v>21000</v>
      </c>
      <c r="Q946" s="49">
        <f t="shared" si="1842"/>
        <v>0</v>
      </c>
      <c r="R946" s="53">
        <f t="shared" si="1811"/>
        <v>1</v>
      </c>
      <c r="S946" s="23">
        <f t="shared" ref="S946" si="1843">S959+S971+S983</f>
        <v>0</v>
      </c>
      <c r="T946" s="64"/>
    </row>
    <row r="947" spans="1:21" ht="18.75" x14ac:dyDescent="0.25">
      <c r="A947" s="13" t="str">
        <f t="shared" si="1752"/>
        <v>a</v>
      </c>
      <c r="B947" s="13" t="str">
        <f t="shared" si="1753"/>
        <v>a</v>
      </c>
      <c r="C947" s="5" t="s">
        <v>2</v>
      </c>
      <c r="D947" s="7" t="s">
        <v>10</v>
      </c>
      <c r="E947" s="23">
        <f t="shared" ref="E947" si="1844">E960+E972+E984</f>
        <v>0</v>
      </c>
      <c r="F947" s="23"/>
      <c r="G947" s="23">
        <f t="shared" ref="G947" si="1845">G960+G972+G984</f>
        <v>1459000</v>
      </c>
      <c r="H947" s="23">
        <f t="shared" ref="H947:I947" si="1846">H960+H972+H984</f>
        <v>23000</v>
      </c>
      <c r="I947" s="23">
        <f t="shared" si="1846"/>
        <v>1436000</v>
      </c>
      <c r="J947" s="23">
        <f t="shared" si="1754"/>
        <v>1459000</v>
      </c>
      <c r="K947" s="49">
        <f t="shared" si="1755"/>
        <v>0</v>
      </c>
      <c r="L947" s="50">
        <f t="shared" si="1756"/>
        <v>1</v>
      </c>
      <c r="M947" s="23">
        <f t="shared" ref="M947:O947" si="1847">M960+M972+M984</f>
        <v>2140000</v>
      </c>
      <c r="N947" s="23">
        <f t="shared" si="1847"/>
        <v>2140000</v>
      </c>
      <c r="O947" s="23">
        <f t="shared" si="1847"/>
        <v>681000</v>
      </c>
      <c r="P947" s="23">
        <f t="shared" ref="P947:Q947" si="1848">P960+P972+P984</f>
        <v>2140000</v>
      </c>
      <c r="Q947" s="49">
        <f t="shared" si="1848"/>
        <v>0</v>
      </c>
      <c r="R947" s="53">
        <f t="shared" si="1811"/>
        <v>1</v>
      </c>
      <c r="S947" s="23">
        <f t="shared" ref="S947" si="1849">S960+S972+S984</f>
        <v>500000</v>
      </c>
      <c r="T947" s="64"/>
    </row>
    <row r="948" spans="1:21" ht="18.75" hidden="1" x14ac:dyDescent="0.25">
      <c r="A948" s="13" t="str">
        <f t="shared" si="1752"/>
        <v>b</v>
      </c>
      <c r="B948" s="13" t="str">
        <f t="shared" si="1753"/>
        <v>a</v>
      </c>
      <c r="C948" s="3" t="s">
        <v>2</v>
      </c>
      <c r="D948" s="4" t="s">
        <v>11</v>
      </c>
      <c r="E948" s="22">
        <f t="shared" ref="E948" si="1850">E961+E973+E985</f>
        <v>0</v>
      </c>
      <c r="F948" s="22"/>
      <c r="G948" s="22">
        <f t="shared" ref="G948" si="1851">G961+G973+G985</f>
        <v>15500</v>
      </c>
      <c r="H948" s="22">
        <f t="shared" ref="H948:I948" si="1852">H961+H973+H985</f>
        <v>15457</v>
      </c>
      <c r="I948" s="22">
        <f t="shared" si="1852"/>
        <v>0</v>
      </c>
      <c r="J948" s="23">
        <f t="shared" si="1754"/>
        <v>15457</v>
      </c>
      <c r="K948" s="49">
        <f t="shared" si="1755"/>
        <v>43</v>
      </c>
      <c r="L948" s="50">
        <f t="shared" si="1756"/>
        <v>0.99722580645161285</v>
      </c>
      <c r="M948" s="22">
        <f t="shared" ref="M948:Q948" si="1853">M961+M973+M985</f>
        <v>0</v>
      </c>
      <c r="N948" s="22">
        <f t="shared" si="1853"/>
        <v>15500</v>
      </c>
      <c r="O948" s="22">
        <f t="shared" si="1853"/>
        <v>0</v>
      </c>
      <c r="P948" s="22">
        <f t="shared" si="1853"/>
        <v>15457</v>
      </c>
      <c r="Q948" s="51">
        <f t="shared" si="1853"/>
        <v>43</v>
      </c>
      <c r="R948" s="52">
        <f t="shared" si="1811"/>
        <v>0.99722580645161285</v>
      </c>
      <c r="S948" s="22">
        <f t="shared" ref="S948" si="1854">S961+S973+S985</f>
        <v>0</v>
      </c>
      <c r="T948" s="63"/>
    </row>
    <row r="949" spans="1:21" ht="18.75" hidden="1" x14ac:dyDescent="0.25">
      <c r="A949" s="13" t="str">
        <f t="shared" si="1752"/>
        <v>b</v>
      </c>
      <c r="B949" s="13" t="str">
        <f t="shared" si="1753"/>
        <v>b</v>
      </c>
      <c r="C949" s="3" t="s">
        <v>2</v>
      </c>
      <c r="D949" s="4" t="s">
        <v>12</v>
      </c>
      <c r="E949" s="22">
        <f t="shared" ref="E949" si="1855">E962+E974+E986</f>
        <v>0</v>
      </c>
      <c r="F949" s="22"/>
      <c r="G949" s="22">
        <f t="shared" ref="G949" si="1856">G962+G974+G986</f>
        <v>0</v>
      </c>
      <c r="H949" s="22">
        <f t="shared" ref="H949:I949" si="1857">H962+H974+H986</f>
        <v>0</v>
      </c>
      <c r="I949" s="22">
        <f t="shared" si="1857"/>
        <v>0</v>
      </c>
      <c r="J949" s="23">
        <f t="shared" si="1754"/>
        <v>0</v>
      </c>
      <c r="K949" s="23">
        <f t="shared" si="1755"/>
        <v>0</v>
      </c>
      <c r="L949" s="24" t="e">
        <f t="shared" si="1756"/>
        <v>#DIV/0!</v>
      </c>
      <c r="M949" s="22">
        <f t="shared" ref="M949:Q949" si="1858">M962+M974+M986</f>
        <v>0</v>
      </c>
      <c r="N949" s="22">
        <f t="shared" si="1858"/>
        <v>0</v>
      </c>
      <c r="O949" s="22">
        <f t="shared" si="1858"/>
        <v>0</v>
      </c>
      <c r="P949" s="22">
        <f t="shared" si="1858"/>
        <v>0</v>
      </c>
      <c r="Q949" s="22">
        <f t="shared" si="1858"/>
        <v>0</v>
      </c>
      <c r="R949" s="25" t="e">
        <f t="shared" si="1811"/>
        <v>#DIV/0!</v>
      </c>
      <c r="S949" s="22">
        <f t="shared" ref="S949" si="1859">S962+S974+S986</f>
        <v>0</v>
      </c>
      <c r="T949" s="63"/>
    </row>
    <row r="950" spans="1:21" ht="18.75" hidden="1" x14ac:dyDescent="0.25">
      <c r="A950" s="13" t="str">
        <f t="shared" si="1752"/>
        <v>b</v>
      </c>
      <c r="B950" s="13" t="str">
        <f t="shared" si="1753"/>
        <v>b</v>
      </c>
      <c r="C950" s="3" t="s">
        <v>2</v>
      </c>
      <c r="D950" s="4" t="s">
        <v>13</v>
      </c>
      <c r="E950" s="22">
        <f t="shared" ref="E950" si="1860">E963+E975+E987</f>
        <v>0</v>
      </c>
      <c r="F950" s="22"/>
      <c r="G950" s="22">
        <f t="shared" ref="G950" si="1861">G963+G975+G987</f>
        <v>0</v>
      </c>
      <c r="H950" s="22">
        <f t="shared" ref="H950:I950" si="1862">H963+H975+H987</f>
        <v>0</v>
      </c>
      <c r="I950" s="22">
        <f t="shared" si="1862"/>
        <v>0</v>
      </c>
      <c r="J950" s="23">
        <f t="shared" si="1754"/>
        <v>0</v>
      </c>
      <c r="K950" s="23">
        <f t="shared" si="1755"/>
        <v>0</v>
      </c>
      <c r="L950" s="24" t="e">
        <f t="shared" si="1756"/>
        <v>#DIV/0!</v>
      </c>
      <c r="M950" s="22">
        <f t="shared" ref="M950:Q950" si="1863">M963+M975+M987</f>
        <v>0</v>
      </c>
      <c r="N950" s="22">
        <f t="shared" si="1863"/>
        <v>0</v>
      </c>
      <c r="O950" s="22">
        <f t="shared" si="1863"/>
        <v>0</v>
      </c>
      <c r="P950" s="22">
        <f t="shared" si="1863"/>
        <v>0</v>
      </c>
      <c r="Q950" s="22">
        <f t="shared" si="1863"/>
        <v>0</v>
      </c>
      <c r="R950" s="25" t="e">
        <f t="shared" si="1811"/>
        <v>#DIV/0!</v>
      </c>
      <c r="S950" s="22">
        <f t="shared" ref="S950" si="1864">S963+S975+S987</f>
        <v>0</v>
      </c>
      <c r="T950" s="63"/>
    </row>
    <row r="951" spans="1:21" ht="0" hidden="1" customHeight="1" x14ac:dyDescent="0.25">
      <c r="A951" s="13" t="str">
        <f t="shared" si="1752"/>
        <v>b</v>
      </c>
      <c r="B951" s="13" t="str">
        <f t="shared" si="1753"/>
        <v>b</v>
      </c>
      <c r="C951" s="16"/>
      <c r="D951" s="17"/>
      <c r="E951" s="23"/>
      <c r="F951" s="23"/>
      <c r="G951" s="23">
        <v>0</v>
      </c>
      <c r="H951" s="23"/>
      <c r="I951" s="23"/>
      <c r="J951" s="23">
        <f t="shared" si="1754"/>
        <v>0</v>
      </c>
      <c r="K951" s="23">
        <f t="shared" si="1755"/>
        <v>0</v>
      </c>
      <c r="L951" s="24" t="e">
        <f t="shared" si="1756"/>
        <v>#DIV/0!</v>
      </c>
      <c r="M951" s="27"/>
      <c r="N951" s="27"/>
      <c r="O951" s="23"/>
      <c r="P951" s="23"/>
      <c r="Q951" s="23"/>
      <c r="R951" s="26" t="e">
        <f t="shared" si="1811"/>
        <v>#DIV/0!</v>
      </c>
      <c r="S951" s="27"/>
      <c r="T951" s="70"/>
    </row>
    <row r="952" spans="1:21" ht="36" hidden="1" x14ac:dyDescent="0.25">
      <c r="A952" s="13" t="str">
        <f t="shared" si="1752"/>
        <v>b</v>
      </c>
      <c r="B952" s="13" t="str">
        <f t="shared" si="1753"/>
        <v>a</v>
      </c>
      <c r="C952" s="16" t="s">
        <v>183</v>
      </c>
      <c r="D952" s="17" t="s">
        <v>81</v>
      </c>
      <c r="E952" s="22">
        <f t="shared" ref="E952:G952" si="1865">E953+E961+E962+E963</f>
        <v>0</v>
      </c>
      <c r="F952" s="22"/>
      <c r="G952" s="22">
        <f t="shared" si="1865"/>
        <v>377800</v>
      </c>
      <c r="H952" s="22">
        <f t="shared" ref="H952:I952" si="1866">H953+H961+H962+H963</f>
        <v>222043</v>
      </c>
      <c r="I952" s="22">
        <f t="shared" si="1866"/>
        <v>155757</v>
      </c>
      <c r="J952" s="23">
        <f t="shared" si="1754"/>
        <v>377800</v>
      </c>
      <c r="K952" s="49">
        <f t="shared" si="1755"/>
        <v>0</v>
      </c>
      <c r="L952" s="50">
        <f t="shared" si="1756"/>
        <v>1</v>
      </c>
      <c r="M952" s="27">
        <f t="shared" ref="M952:N952" si="1867">M953+M961+M962+M963</f>
        <v>700000</v>
      </c>
      <c r="N952" s="27">
        <f t="shared" si="1867"/>
        <v>700000</v>
      </c>
      <c r="O952" s="22">
        <f t="shared" ref="O952" si="1868">O953+O961+O962+O963</f>
        <v>322200</v>
      </c>
      <c r="P952" s="22">
        <f t="shared" ref="P952" si="1869">P953+P961+P962+P963</f>
        <v>700000</v>
      </c>
      <c r="Q952" s="51">
        <f t="shared" ref="Q952" si="1870">Q953+Q961+Q962+Q963</f>
        <v>0</v>
      </c>
      <c r="R952" s="52">
        <f t="shared" si="1811"/>
        <v>1</v>
      </c>
      <c r="S952" s="27">
        <f t="shared" ref="S952" si="1871">S953+S961+S962+S963</f>
        <v>0</v>
      </c>
      <c r="T952" s="70"/>
      <c r="U952" s="12" t="s">
        <v>91</v>
      </c>
    </row>
    <row r="953" spans="1:21" ht="18.75" hidden="1" x14ac:dyDescent="0.25">
      <c r="A953" s="13" t="str">
        <f t="shared" si="1752"/>
        <v>b</v>
      </c>
      <c r="B953" s="13" t="str">
        <f t="shared" si="1753"/>
        <v>a</v>
      </c>
      <c r="C953" s="3" t="s">
        <v>2</v>
      </c>
      <c r="D953" s="4" t="s">
        <v>3</v>
      </c>
      <c r="E953" s="23">
        <f t="shared" ref="E953:I953" si="1872">E954+E955+E956+E957+E958+E959+E960</f>
        <v>0</v>
      </c>
      <c r="F953" s="23"/>
      <c r="G953" s="23">
        <f t="shared" si="1872"/>
        <v>377800</v>
      </c>
      <c r="H953" s="23">
        <f t="shared" si="1872"/>
        <v>222043</v>
      </c>
      <c r="I953" s="23">
        <f t="shared" si="1872"/>
        <v>155757</v>
      </c>
      <c r="J953" s="23">
        <f t="shared" si="1754"/>
        <v>377800</v>
      </c>
      <c r="K953" s="49">
        <f t="shared" si="1755"/>
        <v>0</v>
      </c>
      <c r="L953" s="50">
        <f t="shared" si="1756"/>
        <v>1</v>
      </c>
      <c r="M953" s="22">
        <f t="shared" ref="M953:N953" si="1873">M954+M955+M956+M957+M958+M959+M960</f>
        <v>700000</v>
      </c>
      <c r="N953" s="22">
        <f t="shared" si="1873"/>
        <v>700000</v>
      </c>
      <c r="O953" s="23">
        <f t="shared" ref="O953:Q953" si="1874">O954+O955+O956+O957+O958+O959+O960</f>
        <v>322200</v>
      </c>
      <c r="P953" s="23">
        <f t="shared" si="1874"/>
        <v>700000</v>
      </c>
      <c r="Q953" s="49">
        <f t="shared" si="1874"/>
        <v>0</v>
      </c>
      <c r="R953" s="53">
        <f t="shared" si="1811"/>
        <v>1</v>
      </c>
      <c r="S953" s="22">
        <v>0</v>
      </c>
      <c r="T953" s="63"/>
      <c r="U953" s="12" t="s">
        <v>91</v>
      </c>
    </row>
    <row r="954" spans="1:21" ht="18.75" hidden="1" x14ac:dyDescent="0.25">
      <c r="A954" s="13" t="str">
        <f t="shared" si="1752"/>
        <v>b</v>
      </c>
      <c r="B954" s="13" t="str">
        <f t="shared" si="1753"/>
        <v>b</v>
      </c>
      <c r="C954" s="5" t="s">
        <v>2</v>
      </c>
      <c r="D954" s="6" t="s">
        <v>4</v>
      </c>
      <c r="E954" s="23"/>
      <c r="F954" s="23"/>
      <c r="G954" s="23">
        <v>0</v>
      </c>
      <c r="H954" s="23"/>
      <c r="I954" s="23"/>
      <c r="J954" s="23">
        <f t="shared" si="1754"/>
        <v>0</v>
      </c>
      <c r="K954" s="23">
        <f t="shared" si="1755"/>
        <v>0</v>
      </c>
      <c r="L954" s="24" t="e">
        <f t="shared" si="1756"/>
        <v>#DIV/0!</v>
      </c>
      <c r="M954" s="28">
        <v>0</v>
      </c>
      <c r="N954" s="28">
        <v>0</v>
      </c>
      <c r="O954" s="23"/>
      <c r="P954" s="23">
        <f t="shared" ref="P954:P963" si="1875">J954+O954</f>
        <v>0</v>
      </c>
      <c r="Q954" s="23">
        <f t="shared" ref="Q954:Q963" si="1876">N954-P954</f>
        <v>0</v>
      </c>
      <c r="R954" s="26" t="e">
        <f t="shared" si="1811"/>
        <v>#DIV/0!</v>
      </c>
      <c r="S954" s="28">
        <v>0</v>
      </c>
      <c r="T954" s="68"/>
      <c r="U954" s="12" t="s">
        <v>91</v>
      </c>
    </row>
    <row r="955" spans="1:21" ht="18.75" hidden="1" x14ac:dyDescent="0.25">
      <c r="A955" s="13" t="str">
        <f t="shared" si="1752"/>
        <v>b</v>
      </c>
      <c r="B955" s="13" t="str">
        <f t="shared" si="1753"/>
        <v>a</v>
      </c>
      <c r="C955" s="5" t="s">
        <v>2</v>
      </c>
      <c r="D955" s="6" t="s">
        <v>5</v>
      </c>
      <c r="E955" s="23"/>
      <c r="F955" s="23"/>
      <c r="G955" s="23">
        <v>358100</v>
      </c>
      <c r="H955" s="23">
        <v>217805</v>
      </c>
      <c r="I955" s="23">
        <v>140295</v>
      </c>
      <c r="J955" s="23">
        <f t="shared" si="1754"/>
        <v>358100</v>
      </c>
      <c r="K955" s="49">
        <f t="shared" si="1755"/>
        <v>0</v>
      </c>
      <c r="L955" s="50">
        <f t="shared" si="1756"/>
        <v>1</v>
      </c>
      <c r="M955" s="28">
        <v>650000</v>
      </c>
      <c r="N955" s="28">
        <v>640000</v>
      </c>
      <c r="O955" s="23">
        <v>281900</v>
      </c>
      <c r="P955" s="23">
        <f t="shared" si="1875"/>
        <v>640000</v>
      </c>
      <c r="Q955" s="49">
        <f t="shared" si="1876"/>
        <v>0</v>
      </c>
      <c r="R955" s="53">
        <f t="shared" si="1811"/>
        <v>1</v>
      </c>
      <c r="S955" s="28">
        <v>0</v>
      </c>
      <c r="T955" s="68"/>
      <c r="U955" s="12" t="s">
        <v>91</v>
      </c>
    </row>
    <row r="956" spans="1:21" ht="18.75" hidden="1" x14ac:dyDescent="0.25">
      <c r="A956" s="13" t="str">
        <f t="shared" si="1752"/>
        <v>b</v>
      </c>
      <c r="B956" s="13" t="str">
        <f t="shared" si="1753"/>
        <v>b</v>
      </c>
      <c r="C956" s="5" t="s">
        <v>2</v>
      </c>
      <c r="D956" s="6" t="s">
        <v>6</v>
      </c>
      <c r="E956" s="23"/>
      <c r="F956" s="23"/>
      <c r="G956" s="23">
        <v>0</v>
      </c>
      <c r="H956" s="23"/>
      <c r="I956" s="23"/>
      <c r="J956" s="23">
        <f t="shared" si="1754"/>
        <v>0</v>
      </c>
      <c r="K956" s="23">
        <f t="shared" si="1755"/>
        <v>0</v>
      </c>
      <c r="L956" s="24" t="e">
        <f t="shared" si="1756"/>
        <v>#DIV/0!</v>
      </c>
      <c r="M956" s="28">
        <v>0</v>
      </c>
      <c r="N956" s="28">
        <v>0</v>
      </c>
      <c r="O956" s="23"/>
      <c r="P956" s="23">
        <f t="shared" si="1875"/>
        <v>0</v>
      </c>
      <c r="Q956" s="23">
        <f t="shared" si="1876"/>
        <v>0</v>
      </c>
      <c r="R956" s="26" t="e">
        <f t="shared" si="1811"/>
        <v>#DIV/0!</v>
      </c>
      <c r="S956" s="28">
        <v>0</v>
      </c>
      <c r="T956" s="68"/>
      <c r="U956" s="12" t="s">
        <v>91</v>
      </c>
    </row>
    <row r="957" spans="1:21" ht="18.75" hidden="1" x14ac:dyDescent="0.25">
      <c r="A957" s="13" t="str">
        <f t="shared" si="1752"/>
        <v>b</v>
      </c>
      <c r="B957" s="13" t="str">
        <f t="shared" si="1753"/>
        <v>b</v>
      </c>
      <c r="C957" s="5" t="s">
        <v>2</v>
      </c>
      <c r="D957" s="7" t="s">
        <v>7</v>
      </c>
      <c r="E957" s="23"/>
      <c r="F957" s="23"/>
      <c r="G957" s="23">
        <v>0</v>
      </c>
      <c r="H957" s="23"/>
      <c r="I957" s="23"/>
      <c r="J957" s="23">
        <f t="shared" si="1754"/>
        <v>0</v>
      </c>
      <c r="K957" s="23">
        <f t="shared" si="1755"/>
        <v>0</v>
      </c>
      <c r="L957" s="24" t="e">
        <f t="shared" si="1756"/>
        <v>#DIV/0!</v>
      </c>
      <c r="M957" s="28">
        <v>0</v>
      </c>
      <c r="N957" s="28">
        <v>0</v>
      </c>
      <c r="O957" s="23"/>
      <c r="P957" s="23">
        <f t="shared" si="1875"/>
        <v>0</v>
      </c>
      <c r="Q957" s="23">
        <f t="shared" si="1876"/>
        <v>0</v>
      </c>
      <c r="R957" s="26" t="e">
        <f t="shared" si="1811"/>
        <v>#DIV/0!</v>
      </c>
      <c r="S957" s="28">
        <v>0</v>
      </c>
      <c r="T957" s="68"/>
      <c r="U957" s="12" t="s">
        <v>91</v>
      </c>
    </row>
    <row r="958" spans="1:21" ht="18.75" hidden="1" x14ac:dyDescent="0.25">
      <c r="A958" s="13" t="str">
        <f t="shared" si="1752"/>
        <v>b</v>
      </c>
      <c r="B958" s="13" t="str">
        <f t="shared" si="1753"/>
        <v>b</v>
      </c>
      <c r="C958" s="5" t="s">
        <v>2</v>
      </c>
      <c r="D958" s="7" t="s">
        <v>8</v>
      </c>
      <c r="E958" s="23"/>
      <c r="F958" s="23"/>
      <c r="G958" s="23">
        <v>0</v>
      </c>
      <c r="H958" s="23"/>
      <c r="I958" s="23"/>
      <c r="J958" s="23">
        <f t="shared" si="1754"/>
        <v>0</v>
      </c>
      <c r="K958" s="23">
        <f t="shared" si="1755"/>
        <v>0</v>
      </c>
      <c r="L958" s="24" t="e">
        <f t="shared" si="1756"/>
        <v>#DIV/0!</v>
      </c>
      <c r="M958" s="28">
        <v>0</v>
      </c>
      <c r="N958" s="28">
        <v>0</v>
      </c>
      <c r="O958" s="23"/>
      <c r="P958" s="23">
        <f t="shared" si="1875"/>
        <v>0</v>
      </c>
      <c r="Q958" s="23">
        <f t="shared" si="1876"/>
        <v>0</v>
      </c>
      <c r="R958" s="26" t="e">
        <f t="shared" si="1811"/>
        <v>#DIV/0!</v>
      </c>
      <c r="S958" s="28">
        <v>0</v>
      </c>
      <c r="T958" s="68"/>
      <c r="U958" s="12" t="s">
        <v>91</v>
      </c>
    </row>
    <row r="959" spans="1:21" ht="18.75" hidden="1" x14ac:dyDescent="0.25">
      <c r="A959" s="13" t="str">
        <f t="shared" si="1752"/>
        <v>b</v>
      </c>
      <c r="B959" s="13" t="str">
        <f t="shared" si="1753"/>
        <v>a</v>
      </c>
      <c r="C959" s="5" t="s">
        <v>2</v>
      </c>
      <c r="D959" s="7" t="s">
        <v>9</v>
      </c>
      <c r="E959" s="23"/>
      <c r="F959" s="23"/>
      <c r="G959" s="23">
        <v>4500</v>
      </c>
      <c r="H959" s="23">
        <v>4038</v>
      </c>
      <c r="I959" s="23">
        <v>462</v>
      </c>
      <c r="J959" s="23">
        <f t="shared" si="1754"/>
        <v>4500</v>
      </c>
      <c r="K959" s="49">
        <f t="shared" si="1755"/>
        <v>0</v>
      </c>
      <c r="L959" s="50">
        <f t="shared" si="1756"/>
        <v>1</v>
      </c>
      <c r="M959" s="28">
        <v>0</v>
      </c>
      <c r="N959" s="28">
        <v>10000</v>
      </c>
      <c r="O959" s="23">
        <v>5500</v>
      </c>
      <c r="P959" s="23">
        <f t="shared" si="1875"/>
        <v>10000</v>
      </c>
      <c r="Q959" s="49">
        <f t="shared" si="1876"/>
        <v>0</v>
      </c>
      <c r="R959" s="53">
        <f t="shared" si="1811"/>
        <v>1</v>
      </c>
      <c r="S959" s="28">
        <v>0</v>
      </c>
      <c r="T959" s="68"/>
      <c r="U959" s="12" t="s">
        <v>91</v>
      </c>
    </row>
    <row r="960" spans="1:21" ht="18.75" hidden="1" x14ac:dyDescent="0.25">
      <c r="A960" s="13" t="str">
        <f t="shared" si="1752"/>
        <v>b</v>
      </c>
      <c r="B960" s="13" t="str">
        <f t="shared" si="1753"/>
        <v>a</v>
      </c>
      <c r="C960" s="5" t="s">
        <v>2</v>
      </c>
      <c r="D960" s="7" t="s">
        <v>10</v>
      </c>
      <c r="E960" s="23"/>
      <c r="F960" s="23"/>
      <c r="G960" s="23">
        <v>15200</v>
      </c>
      <c r="H960" s="23">
        <v>200</v>
      </c>
      <c r="I960" s="23">
        <v>15000</v>
      </c>
      <c r="J960" s="23">
        <f t="shared" si="1754"/>
        <v>15200</v>
      </c>
      <c r="K960" s="49">
        <f t="shared" si="1755"/>
        <v>0</v>
      </c>
      <c r="L960" s="50">
        <f t="shared" si="1756"/>
        <v>1</v>
      </c>
      <c r="M960" s="28">
        <v>50000</v>
      </c>
      <c r="N960" s="28">
        <v>50000</v>
      </c>
      <c r="O960" s="23">
        <v>34800</v>
      </c>
      <c r="P960" s="23">
        <f t="shared" si="1875"/>
        <v>50000</v>
      </c>
      <c r="Q960" s="49">
        <f t="shared" si="1876"/>
        <v>0</v>
      </c>
      <c r="R960" s="53">
        <f t="shared" si="1811"/>
        <v>1</v>
      </c>
      <c r="S960" s="28">
        <v>0</v>
      </c>
      <c r="T960" s="68"/>
      <c r="U960" s="12" t="s">
        <v>91</v>
      </c>
    </row>
    <row r="961" spans="1:21" ht="18.75" hidden="1" x14ac:dyDescent="0.25">
      <c r="A961" s="13" t="str">
        <f t="shared" si="1752"/>
        <v>b</v>
      </c>
      <c r="B961" s="13" t="str">
        <f t="shared" si="1753"/>
        <v>b</v>
      </c>
      <c r="C961" s="5" t="s">
        <v>2</v>
      </c>
      <c r="D961" s="4" t="s">
        <v>11</v>
      </c>
      <c r="E961" s="22"/>
      <c r="F961" s="22"/>
      <c r="G961" s="22">
        <v>0</v>
      </c>
      <c r="H961" s="22"/>
      <c r="I961" s="22"/>
      <c r="J961" s="23">
        <f t="shared" si="1754"/>
        <v>0</v>
      </c>
      <c r="K961" s="23">
        <f t="shared" si="1755"/>
        <v>0</v>
      </c>
      <c r="L961" s="24" t="e">
        <f t="shared" si="1756"/>
        <v>#DIV/0!</v>
      </c>
      <c r="M961" s="22">
        <v>0</v>
      </c>
      <c r="N961" s="22">
        <v>0</v>
      </c>
      <c r="O961" s="22"/>
      <c r="P961" s="22">
        <f t="shared" si="1875"/>
        <v>0</v>
      </c>
      <c r="Q961" s="22">
        <f t="shared" si="1876"/>
        <v>0</v>
      </c>
      <c r="R961" s="25" t="e">
        <f t="shared" si="1811"/>
        <v>#DIV/0!</v>
      </c>
      <c r="S961" s="22">
        <v>0</v>
      </c>
      <c r="T961" s="63"/>
      <c r="U961" s="12" t="s">
        <v>91</v>
      </c>
    </row>
    <row r="962" spans="1:21" ht="18.75" hidden="1" x14ac:dyDescent="0.25">
      <c r="A962" s="13" t="str">
        <f t="shared" si="1752"/>
        <v>b</v>
      </c>
      <c r="B962" s="13" t="str">
        <f t="shared" si="1753"/>
        <v>b</v>
      </c>
      <c r="C962" s="5" t="s">
        <v>2</v>
      </c>
      <c r="D962" s="4" t="s">
        <v>12</v>
      </c>
      <c r="E962" s="22"/>
      <c r="F962" s="22"/>
      <c r="G962" s="22">
        <v>0</v>
      </c>
      <c r="H962" s="22"/>
      <c r="I962" s="22"/>
      <c r="J962" s="23">
        <f t="shared" si="1754"/>
        <v>0</v>
      </c>
      <c r="K962" s="23">
        <f t="shared" si="1755"/>
        <v>0</v>
      </c>
      <c r="L962" s="24" t="e">
        <f t="shared" si="1756"/>
        <v>#DIV/0!</v>
      </c>
      <c r="M962" s="22">
        <v>0</v>
      </c>
      <c r="N962" s="22">
        <v>0</v>
      </c>
      <c r="O962" s="22"/>
      <c r="P962" s="22">
        <f t="shared" si="1875"/>
        <v>0</v>
      </c>
      <c r="Q962" s="22">
        <f t="shared" si="1876"/>
        <v>0</v>
      </c>
      <c r="R962" s="25" t="e">
        <f t="shared" si="1811"/>
        <v>#DIV/0!</v>
      </c>
      <c r="S962" s="22">
        <v>0</v>
      </c>
      <c r="T962" s="63"/>
      <c r="U962" s="12" t="s">
        <v>91</v>
      </c>
    </row>
    <row r="963" spans="1:21" ht="18.75" hidden="1" x14ac:dyDescent="0.25">
      <c r="A963" s="13" t="str">
        <f t="shared" si="1752"/>
        <v>b</v>
      </c>
      <c r="B963" s="13" t="str">
        <f t="shared" si="1753"/>
        <v>b</v>
      </c>
      <c r="C963" s="5" t="s">
        <v>2</v>
      </c>
      <c r="D963" s="4" t="s">
        <v>13</v>
      </c>
      <c r="E963" s="23"/>
      <c r="F963" s="23"/>
      <c r="G963" s="23">
        <v>0</v>
      </c>
      <c r="H963" s="23"/>
      <c r="I963" s="23"/>
      <c r="J963" s="23">
        <f t="shared" si="1754"/>
        <v>0</v>
      </c>
      <c r="K963" s="23">
        <f t="shared" si="1755"/>
        <v>0</v>
      </c>
      <c r="L963" s="24" t="e">
        <f t="shared" si="1756"/>
        <v>#DIV/0!</v>
      </c>
      <c r="M963" s="22">
        <v>0</v>
      </c>
      <c r="N963" s="22">
        <v>0</v>
      </c>
      <c r="O963" s="23"/>
      <c r="P963" s="23">
        <f t="shared" si="1875"/>
        <v>0</v>
      </c>
      <c r="Q963" s="23">
        <f t="shared" si="1876"/>
        <v>0</v>
      </c>
      <c r="R963" s="26" t="e">
        <f t="shared" si="1811"/>
        <v>#DIV/0!</v>
      </c>
      <c r="S963" s="22">
        <v>0</v>
      </c>
      <c r="T963" s="63"/>
      <c r="U963" s="12" t="s">
        <v>91</v>
      </c>
    </row>
    <row r="964" spans="1:21" ht="18.75" hidden="1" x14ac:dyDescent="0.25">
      <c r="A964" s="13" t="str">
        <f t="shared" ref="A964:A1027" si="1877">IF((S964)&gt;0,"a","b")</f>
        <v>b</v>
      </c>
      <c r="B964" s="13" t="str">
        <f t="shared" ref="B964:B1027" si="1878">IF((G964+H964+E964+J964+M964+N964+O964+P964)&gt;0,"a","b")</f>
        <v>a</v>
      </c>
      <c r="C964" s="16" t="s">
        <v>184</v>
      </c>
      <c r="D964" s="17" t="s">
        <v>82</v>
      </c>
      <c r="E964" s="38">
        <f t="shared" ref="E964:G964" si="1879">E965+E973+E974+E975</f>
        <v>0</v>
      </c>
      <c r="F964" s="38"/>
      <c r="G964" s="38">
        <f t="shared" si="1879"/>
        <v>1125000</v>
      </c>
      <c r="H964" s="38">
        <f t="shared" ref="H964" si="1880">H965+H973+H974+H975</f>
        <v>449770</v>
      </c>
      <c r="I964" s="38">
        <f t="shared" ref="I964" si="1881">I965+I973+I974+I975</f>
        <v>177500</v>
      </c>
      <c r="J964" s="34">
        <f t="shared" ref="J964:J1027" si="1882">H964+I964</f>
        <v>627270</v>
      </c>
      <c r="K964" s="40">
        <f t="shared" ref="K964:K1027" si="1883">G964-J964</f>
        <v>497730</v>
      </c>
      <c r="L964" s="41">
        <f t="shared" ref="L964:L1027" si="1884">J964/G964</f>
        <v>0.55757333333333337</v>
      </c>
      <c r="M964" s="37">
        <f t="shared" ref="M964:N964" si="1885">M965+M973+M974+M975</f>
        <v>1500000</v>
      </c>
      <c r="N964" s="37">
        <f t="shared" si="1885"/>
        <v>1500000</v>
      </c>
      <c r="O964" s="38">
        <f t="shared" ref="O964" si="1886">O965+O973+O974+O975</f>
        <v>309000</v>
      </c>
      <c r="P964" s="38">
        <f t="shared" ref="P964" si="1887">P965+P973+P974+P975</f>
        <v>936270</v>
      </c>
      <c r="Q964" s="43">
        <f t="shared" ref="Q964" si="1888">Q965+Q973+Q974+Q975</f>
        <v>563730</v>
      </c>
      <c r="R964" s="44">
        <f t="shared" si="1811"/>
        <v>0.62417999999999996</v>
      </c>
      <c r="S964" s="37">
        <f t="shared" ref="S964" si="1889">S965+S973+S974+S975</f>
        <v>0</v>
      </c>
      <c r="T964" s="65"/>
      <c r="U964" s="12" t="s">
        <v>92</v>
      </c>
    </row>
    <row r="965" spans="1:21" ht="18.75" hidden="1" x14ac:dyDescent="0.25">
      <c r="A965" s="13" t="str">
        <f t="shared" si="1877"/>
        <v>b</v>
      </c>
      <c r="B965" s="13" t="str">
        <f t="shared" si="1878"/>
        <v>a</v>
      </c>
      <c r="C965" s="3" t="s">
        <v>2</v>
      </c>
      <c r="D965" s="4" t="s">
        <v>3</v>
      </c>
      <c r="E965" s="34">
        <f t="shared" ref="E965:H965" si="1890">E966+E967+E968+E969+E970+E971+E972</f>
        <v>0</v>
      </c>
      <c r="F965" s="34"/>
      <c r="G965" s="34">
        <f t="shared" si="1890"/>
        <v>1109500</v>
      </c>
      <c r="H965" s="34">
        <f t="shared" si="1890"/>
        <v>434313</v>
      </c>
      <c r="I965" s="34">
        <f t="shared" ref="I965" si="1891">I966+I967+I968+I969+I970+I971+I972</f>
        <v>177500</v>
      </c>
      <c r="J965" s="34">
        <f t="shared" si="1882"/>
        <v>611813</v>
      </c>
      <c r="K965" s="40">
        <f t="shared" si="1883"/>
        <v>497687</v>
      </c>
      <c r="L965" s="41">
        <f t="shared" si="1884"/>
        <v>0.5514312753492564</v>
      </c>
      <c r="M965" s="38">
        <f t="shared" ref="M965:N965" si="1892">M966+M967+M968+M969+M970+M971+M972</f>
        <v>1500000</v>
      </c>
      <c r="N965" s="38">
        <f t="shared" si="1892"/>
        <v>1484500</v>
      </c>
      <c r="O965" s="34">
        <f t="shared" ref="O965:Q965" si="1893">O966+O967+O968+O969+O970+O971+O972</f>
        <v>309000</v>
      </c>
      <c r="P965" s="34">
        <f t="shared" si="1893"/>
        <v>920813</v>
      </c>
      <c r="Q965" s="40">
        <f t="shared" si="1893"/>
        <v>563687</v>
      </c>
      <c r="R965" s="42">
        <f t="shared" si="1811"/>
        <v>0.62028494442573257</v>
      </c>
      <c r="S965" s="38">
        <f t="shared" ref="S965" si="1894">S966+S967+S968+S969+S970+S971+S972</f>
        <v>0</v>
      </c>
      <c r="T965" s="66"/>
      <c r="U965" s="12" t="s">
        <v>92</v>
      </c>
    </row>
    <row r="966" spans="1:21" ht="18.75" hidden="1" x14ac:dyDescent="0.25">
      <c r="A966" s="13" t="str">
        <f t="shared" si="1877"/>
        <v>b</v>
      </c>
      <c r="B966" s="13" t="str">
        <f t="shared" si="1878"/>
        <v>b</v>
      </c>
      <c r="C966" s="5" t="s">
        <v>2</v>
      </c>
      <c r="D966" s="6" t="s">
        <v>4</v>
      </c>
      <c r="E966" s="23"/>
      <c r="F966" s="23"/>
      <c r="G966" s="23">
        <v>0</v>
      </c>
      <c r="H966" s="23"/>
      <c r="I966" s="23"/>
      <c r="J966" s="23">
        <f t="shared" si="1882"/>
        <v>0</v>
      </c>
      <c r="K966" s="23">
        <f t="shared" si="1883"/>
        <v>0</v>
      </c>
      <c r="L966" s="24" t="e">
        <f t="shared" si="1884"/>
        <v>#DIV/0!</v>
      </c>
      <c r="M966" s="28">
        <v>0</v>
      </c>
      <c r="N966" s="28">
        <v>0</v>
      </c>
      <c r="O966" s="23"/>
      <c r="P966" s="23">
        <f t="shared" ref="P966:P975" si="1895">J966+O966</f>
        <v>0</v>
      </c>
      <c r="Q966" s="23">
        <f t="shared" ref="Q966:Q975" si="1896">N966-P966</f>
        <v>0</v>
      </c>
      <c r="R966" s="26" t="e">
        <f t="shared" si="1811"/>
        <v>#DIV/0!</v>
      </c>
      <c r="S966" s="28">
        <v>0</v>
      </c>
      <c r="T966" s="68"/>
      <c r="U966" s="12" t="s">
        <v>92</v>
      </c>
    </row>
    <row r="967" spans="1:21" ht="18.75" hidden="1" x14ac:dyDescent="0.25">
      <c r="A967" s="13" t="str">
        <f t="shared" si="1877"/>
        <v>b</v>
      </c>
      <c r="B967" s="13" t="str">
        <f t="shared" si="1878"/>
        <v>a</v>
      </c>
      <c r="C967" s="5" t="s">
        <v>2</v>
      </c>
      <c r="D967" s="6" t="s">
        <v>5</v>
      </c>
      <c r="E967" s="34"/>
      <c r="F967" s="34"/>
      <c r="G967" s="34">
        <v>1098500</v>
      </c>
      <c r="H967" s="34">
        <v>428313</v>
      </c>
      <c r="I967" s="34">
        <v>174500</v>
      </c>
      <c r="J967" s="34">
        <f t="shared" si="1882"/>
        <v>602813</v>
      </c>
      <c r="K967" s="40">
        <f t="shared" si="1883"/>
        <v>495687</v>
      </c>
      <c r="L967" s="41">
        <f t="shared" si="1884"/>
        <v>0.54876012744651803</v>
      </c>
      <c r="M967" s="39">
        <v>1500000</v>
      </c>
      <c r="N967" s="39">
        <v>1473500</v>
      </c>
      <c r="O967" s="34">
        <f>175000+126000+6000</f>
        <v>307000</v>
      </c>
      <c r="P967" s="34">
        <f t="shared" si="1895"/>
        <v>909813</v>
      </c>
      <c r="Q967" s="40">
        <f t="shared" si="1896"/>
        <v>563687</v>
      </c>
      <c r="R967" s="42">
        <f t="shared" si="1811"/>
        <v>0.61745028842891081</v>
      </c>
      <c r="S967" s="39">
        <v>0</v>
      </c>
      <c r="T967" s="67"/>
      <c r="U967" s="12" t="s">
        <v>92</v>
      </c>
    </row>
    <row r="968" spans="1:21" ht="18.75" hidden="1" x14ac:dyDescent="0.25">
      <c r="A968" s="13" t="str">
        <f t="shared" si="1877"/>
        <v>b</v>
      </c>
      <c r="B968" s="13" t="str">
        <f t="shared" si="1878"/>
        <v>b</v>
      </c>
      <c r="C968" s="5" t="s">
        <v>2</v>
      </c>
      <c r="D968" s="6" t="s">
        <v>6</v>
      </c>
      <c r="E968" s="23"/>
      <c r="F968" s="23"/>
      <c r="G968" s="23">
        <v>0</v>
      </c>
      <c r="H968" s="23"/>
      <c r="I968" s="23"/>
      <c r="J968" s="23">
        <f t="shared" si="1882"/>
        <v>0</v>
      </c>
      <c r="K968" s="23">
        <f t="shared" si="1883"/>
        <v>0</v>
      </c>
      <c r="L968" s="24" t="e">
        <f t="shared" si="1884"/>
        <v>#DIV/0!</v>
      </c>
      <c r="M968" s="28">
        <v>0</v>
      </c>
      <c r="N968" s="28">
        <v>0</v>
      </c>
      <c r="O968" s="23"/>
      <c r="P968" s="23">
        <f t="shared" si="1895"/>
        <v>0</v>
      </c>
      <c r="Q968" s="23">
        <f t="shared" si="1896"/>
        <v>0</v>
      </c>
      <c r="R968" s="26" t="e">
        <f t="shared" si="1811"/>
        <v>#DIV/0!</v>
      </c>
      <c r="S968" s="28">
        <v>0</v>
      </c>
      <c r="T968" s="68"/>
      <c r="U968" s="12" t="s">
        <v>92</v>
      </c>
    </row>
    <row r="969" spans="1:21" ht="18.75" hidden="1" x14ac:dyDescent="0.25">
      <c r="A969" s="13" t="str">
        <f t="shared" si="1877"/>
        <v>b</v>
      </c>
      <c r="B969" s="13" t="str">
        <f t="shared" si="1878"/>
        <v>b</v>
      </c>
      <c r="C969" s="5" t="s">
        <v>2</v>
      </c>
      <c r="D969" s="7" t="s">
        <v>7</v>
      </c>
      <c r="E969" s="23"/>
      <c r="F969" s="23"/>
      <c r="G969" s="23">
        <v>0</v>
      </c>
      <c r="H969" s="23"/>
      <c r="I969" s="23"/>
      <c r="J969" s="23">
        <f t="shared" si="1882"/>
        <v>0</v>
      </c>
      <c r="K969" s="23">
        <f t="shared" si="1883"/>
        <v>0</v>
      </c>
      <c r="L969" s="24" t="e">
        <f t="shared" si="1884"/>
        <v>#DIV/0!</v>
      </c>
      <c r="M969" s="28">
        <v>0</v>
      </c>
      <c r="N969" s="28">
        <v>0</v>
      </c>
      <c r="O969" s="23"/>
      <c r="P969" s="23">
        <f t="shared" si="1895"/>
        <v>0</v>
      </c>
      <c r="Q969" s="23">
        <f t="shared" si="1896"/>
        <v>0</v>
      </c>
      <c r="R969" s="26" t="e">
        <f t="shared" si="1811"/>
        <v>#DIV/0!</v>
      </c>
      <c r="S969" s="28">
        <v>0</v>
      </c>
      <c r="T969" s="68"/>
      <c r="U969" s="12" t="s">
        <v>92</v>
      </c>
    </row>
    <row r="970" spans="1:21" ht="18.75" hidden="1" x14ac:dyDescent="0.25">
      <c r="A970" s="13" t="str">
        <f t="shared" si="1877"/>
        <v>b</v>
      </c>
      <c r="B970" s="13" t="str">
        <f t="shared" si="1878"/>
        <v>b</v>
      </c>
      <c r="C970" s="5" t="s">
        <v>2</v>
      </c>
      <c r="D970" s="7" t="s">
        <v>8</v>
      </c>
      <c r="E970" s="23"/>
      <c r="F970" s="23"/>
      <c r="G970" s="23">
        <v>0</v>
      </c>
      <c r="H970" s="23"/>
      <c r="I970" s="23"/>
      <c r="J970" s="23">
        <f t="shared" si="1882"/>
        <v>0</v>
      </c>
      <c r="K970" s="23">
        <f t="shared" si="1883"/>
        <v>0</v>
      </c>
      <c r="L970" s="24" t="e">
        <f t="shared" si="1884"/>
        <v>#DIV/0!</v>
      </c>
      <c r="M970" s="28">
        <v>0</v>
      </c>
      <c r="N970" s="28">
        <v>0</v>
      </c>
      <c r="O970" s="23"/>
      <c r="P970" s="23">
        <f t="shared" si="1895"/>
        <v>0</v>
      </c>
      <c r="Q970" s="23">
        <f t="shared" si="1896"/>
        <v>0</v>
      </c>
      <c r="R970" s="26" t="e">
        <f t="shared" si="1811"/>
        <v>#DIV/0!</v>
      </c>
      <c r="S970" s="28">
        <v>0</v>
      </c>
      <c r="T970" s="68"/>
      <c r="U970" s="12" t="s">
        <v>92</v>
      </c>
    </row>
    <row r="971" spans="1:21" ht="18.75" hidden="1" x14ac:dyDescent="0.25">
      <c r="A971" s="13" t="str">
        <f t="shared" si="1877"/>
        <v>b</v>
      </c>
      <c r="B971" s="13" t="str">
        <f t="shared" si="1878"/>
        <v>a</v>
      </c>
      <c r="C971" s="5" t="s">
        <v>2</v>
      </c>
      <c r="D971" s="7" t="s">
        <v>9</v>
      </c>
      <c r="E971" s="34"/>
      <c r="F971" s="34"/>
      <c r="G971" s="34">
        <v>11000</v>
      </c>
      <c r="H971" s="34">
        <v>6000</v>
      </c>
      <c r="I971" s="34">
        <v>3000</v>
      </c>
      <c r="J971" s="34">
        <f t="shared" si="1882"/>
        <v>9000</v>
      </c>
      <c r="K971" s="40">
        <f t="shared" si="1883"/>
        <v>2000</v>
      </c>
      <c r="L971" s="41">
        <f t="shared" si="1884"/>
        <v>0.81818181818181823</v>
      </c>
      <c r="M971" s="39"/>
      <c r="N971" s="39">
        <v>11000</v>
      </c>
      <c r="O971" s="34">
        <v>2000</v>
      </c>
      <c r="P971" s="34">
        <f t="shared" si="1895"/>
        <v>11000</v>
      </c>
      <c r="Q971" s="40">
        <f t="shared" si="1896"/>
        <v>0</v>
      </c>
      <c r="R971" s="42">
        <f t="shared" si="1811"/>
        <v>1</v>
      </c>
      <c r="S971" s="39">
        <v>0</v>
      </c>
      <c r="T971" s="67"/>
      <c r="U971" s="12" t="s">
        <v>92</v>
      </c>
    </row>
    <row r="972" spans="1:21" ht="18.75" hidden="1" x14ac:dyDescent="0.25">
      <c r="A972" s="13" t="str">
        <f t="shared" si="1877"/>
        <v>b</v>
      </c>
      <c r="B972" s="13" t="str">
        <f t="shared" si="1878"/>
        <v>b</v>
      </c>
      <c r="C972" s="5" t="s">
        <v>2</v>
      </c>
      <c r="D972" s="7" t="s">
        <v>10</v>
      </c>
      <c r="E972" s="23"/>
      <c r="F972" s="23"/>
      <c r="G972" s="23"/>
      <c r="H972" s="23"/>
      <c r="I972" s="23"/>
      <c r="J972" s="23">
        <f t="shared" si="1882"/>
        <v>0</v>
      </c>
      <c r="K972" s="23">
        <f t="shared" si="1883"/>
        <v>0</v>
      </c>
      <c r="L972" s="24" t="e">
        <f t="shared" si="1884"/>
        <v>#DIV/0!</v>
      </c>
      <c r="M972" s="28"/>
      <c r="N972" s="28"/>
      <c r="O972" s="23"/>
      <c r="P972" s="23">
        <f t="shared" si="1895"/>
        <v>0</v>
      </c>
      <c r="Q972" s="23">
        <f t="shared" si="1896"/>
        <v>0</v>
      </c>
      <c r="R972" s="26" t="e">
        <f t="shared" si="1811"/>
        <v>#DIV/0!</v>
      </c>
      <c r="S972" s="28"/>
      <c r="T972" s="68"/>
      <c r="U972" s="12" t="s">
        <v>92</v>
      </c>
    </row>
    <row r="973" spans="1:21" ht="18.75" hidden="1" x14ac:dyDescent="0.25">
      <c r="A973" s="13" t="str">
        <f t="shared" si="1877"/>
        <v>b</v>
      </c>
      <c r="B973" s="13" t="str">
        <f t="shared" si="1878"/>
        <v>a</v>
      </c>
      <c r="C973" s="5" t="s">
        <v>2</v>
      </c>
      <c r="D973" s="4" t="s">
        <v>11</v>
      </c>
      <c r="E973" s="38"/>
      <c r="F973" s="38"/>
      <c r="G973" s="38">
        <v>15500</v>
      </c>
      <c r="H973" s="38">
        <v>15457</v>
      </c>
      <c r="I973" s="38"/>
      <c r="J973" s="34">
        <f t="shared" si="1882"/>
        <v>15457</v>
      </c>
      <c r="K973" s="40">
        <f t="shared" si="1883"/>
        <v>43</v>
      </c>
      <c r="L973" s="41">
        <f t="shared" si="1884"/>
        <v>0.99722580645161285</v>
      </c>
      <c r="M973" s="38">
        <v>0</v>
      </c>
      <c r="N973" s="38">
        <v>15500</v>
      </c>
      <c r="O973" s="38"/>
      <c r="P973" s="38">
        <f t="shared" si="1895"/>
        <v>15457</v>
      </c>
      <c r="Q973" s="43">
        <f t="shared" si="1896"/>
        <v>43</v>
      </c>
      <c r="R973" s="44">
        <f t="shared" si="1811"/>
        <v>0.99722580645161285</v>
      </c>
      <c r="S973" s="38">
        <v>0</v>
      </c>
      <c r="T973" s="66"/>
      <c r="U973" s="12" t="s">
        <v>92</v>
      </c>
    </row>
    <row r="974" spans="1:21" ht="18.75" hidden="1" x14ac:dyDescent="0.25">
      <c r="A974" s="13" t="str">
        <f t="shared" si="1877"/>
        <v>b</v>
      </c>
      <c r="B974" s="13" t="str">
        <f t="shared" si="1878"/>
        <v>b</v>
      </c>
      <c r="C974" s="5" t="s">
        <v>2</v>
      </c>
      <c r="D974" s="4" t="s">
        <v>12</v>
      </c>
      <c r="E974" s="22"/>
      <c r="F974" s="22"/>
      <c r="G974" s="22">
        <v>0</v>
      </c>
      <c r="H974" s="22"/>
      <c r="I974" s="22"/>
      <c r="J974" s="23">
        <f t="shared" si="1882"/>
        <v>0</v>
      </c>
      <c r="K974" s="23">
        <f t="shared" si="1883"/>
        <v>0</v>
      </c>
      <c r="L974" s="24" t="e">
        <f t="shared" si="1884"/>
        <v>#DIV/0!</v>
      </c>
      <c r="M974" s="22">
        <v>0</v>
      </c>
      <c r="N974" s="22">
        <v>0</v>
      </c>
      <c r="O974" s="22"/>
      <c r="P974" s="22">
        <f t="shared" si="1895"/>
        <v>0</v>
      </c>
      <c r="Q974" s="22">
        <f t="shared" si="1896"/>
        <v>0</v>
      </c>
      <c r="R974" s="25" t="e">
        <f t="shared" si="1811"/>
        <v>#DIV/0!</v>
      </c>
      <c r="S974" s="22">
        <v>0</v>
      </c>
      <c r="T974" s="63"/>
      <c r="U974" s="12" t="s">
        <v>92</v>
      </c>
    </row>
    <row r="975" spans="1:21" ht="18.75" hidden="1" x14ac:dyDescent="0.25">
      <c r="A975" s="13" t="str">
        <f t="shared" si="1877"/>
        <v>b</v>
      </c>
      <c r="B975" s="13" t="str">
        <f t="shared" si="1878"/>
        <v>b</v>
      </c>
      <c r="C975" s="5" t="s">
        <v>2</v>
      </c>
      <c r="D975" s="4" t="s">
        <v>13</v>
      </c>
      <c r="E975" s="23"/>
      <c r="F975" s="23"/>
      <c r="G975" s="23">
        <v>0</v>
      </c>
      <c r="H975" s="23"/>
      <c r="I975" s="23"/>
      <c r="J975" s="23">
        <f t="shared" si="1882"/>
        <v>0</v>
      </c>
      <c r="K975" s="23">
        <f t="shared" si="1883"/>
        <v>0</v>
      </c>
      <c r="L975" s="24" t="e">
        <f t="shared" si="1884"/>
        <v>#DIV/0!</v>
      </c>
      <c r="M975" s="22">
        <v>0</v>
      </c>
      <c r="N975" s="22">
        <v>0</v>
      </c>
      <c r="O975" s="23"/>
      <c r="P975" s="23">
        <f t="shared" si="1895"/>
        <v>0</v>
      </c>
      <c r="Q975" s="23">
        <f t="shared" si="1896"/>
        <v>0</v>
      </c>
      <c r="R975" s="26" t="e">
        <f t="shared" si="1811"/>
        <v>#DIV/0!</v>
      </c>
      <c r="S975" s="22">
        <v>0</v>
      </c>
      <c r="T975" s="63"/>
      <c r="U975" s="12" t="s">
        <v>92</v>
      </c>
    </row>
    <row r="976" spans="1:21" ht="54" customHeight="1" x14ac:dyDescent="0.25">
      <c r="A976" s="13" t="str">
        <f t="shared" si="1877"/>
        <v>a</v>
      </c>
      <c r="B976" s="13" t="str">
        <f t="shared" si="1878"/>
        <v>a</v>
      </c>
      <c r="C976" s="16" t="s">
        <v>185</v>
      </c>
      <c r="D976" s="17" t="s">
        <v>83</v>
      </c>
      <c r="E976" s="22">
        <f t="shared" ref="E976:H976" si="1897">E977+E985+E986+E987</f>
        <v>0</v>
      </c>
      <c r="F976" s="22"/>
      <c r="G976" s="22">
        <f t="shared" ref="G976" si="1898">G977+G985+G986+G987</f>
        <v>1443800</v>
      </c>
      <c r="H976" s="22">
        <f t="shared" si="1897"/>
        <v>22800</v>
      </c>
      <c r="I976" s="22">
        <f t="shared" ref="I976" si="1899">I977+I985+I986+I987</f>
        <v>1421000</v>
      </c>
      <c r="J976" s="23">
        <f t="shared" si="1882"/>
        <v>1443800</v>
      </c>
      <c r="K976" s="49">
        <f t="shared" si="1883"/>
        <v>0</v>
      </c>
      <c r="L976" s="50">
        <f t="shared" si="1884"/>
        <v>1</v>
      </c>
      <c r="M976" s="27">
        <f t="shared" ref="M976:N976" si="1900">M977+M985+M986+M987</f>
        <v>2090000</v>
      </c>
      <c r="N976" s="27">
        <f t="shared" si="1900"/>
        <v>2090000</v>
      </c>
      <c r="O976" s="22">
        <f t="shared" ref="O976" si="1901">O977+O985+O986+O987</f>
        <v>646200</v>
      </c>
      <c r="P976" s="22">
        <f t="shared" ref="P976" si="1902">P977+P985+P986+P987</f>
        <v>2090000</v>
      </c>
      <c r="Q976" s="51">
        <f t="shared" ref="Q976" si="1903">Q977+Q985+Q986+Q987</f>
        <v>0</v>
      </c>
      <c r="R976" s="52">
        <f t="shared" si="1811"/>
        <v>1</v>
      </c>
      <c r="S976" s="27">
        <f t="shared" ref="S976" si="1904">S977+S985+S986+S987</f>
        <v>500000</v>
      </c>
      <c r="T976" s="70"/>
      <c r="U976" s="12" t="s">
        <v>91</v>
      </c>
    </row>
    <row r="977" spans="1:21" ht="18.75" x14ac:dyDescent="0.25">
      <c r="A977" s="13" t="str">
        <f t="shared" si="1877"/>
        <v>a</v>
      </c>
      <c r="B977" s="13" t="str">
        <f t="shared" si="1878"/>
        <v>a</v>
      </c>
      <c r="C977" s="3" t="s">
        <v>2</v>
      </c>
      <c r="D977" s="4" t="s">
        <v>3</v>
      </c>
      <c r="E977" s="23">
        <f t="shared" ref="E977:H977" si="1905">E978+E979+E980+E981+E982+E983+E984</f>
        <v>0</v>
      </c>
      <c r="F977" s="23"/>
      <c r="G977" s="23">
        <f t="shared" si="1905"/>
        <v>1443800</v>
      </c>
      <c r="H977" s="23">
        <f t="shared" si="1905"/>
        <v>22800</v>
      </c>
      <c r="I977" s="23">
        <f t="shared" ref="I977" si="1906">I978+I979+I980+I981+I982+I983+I984</f>
        <v>1421000</v>
      </c>
      <c r="J977" s="23">
        <f t="shared" si="1882"/>
        <v>1443800</v>
      </c>
      <c r="K977" s="49">
        <f t="shared" si="1883"/>
        <v>0</v>
      </c>
      <c r="L977" s="50">
        <f t="shared" si="1884"/>
        <v>1</v>
      </c>
      <c r="M977" s="22">
        <f t="shared" ref="M977:N977" si="1907">M978+M979+M980+M981+M982+M983+M984</f>
        <v>2090000</v>
      </c>
      <c r="N977" s="22">
        <f t="shared" si="1907"/>
        <v>2090000</v>
      </c>
      <c r="O977" s="23">
        <f t="shared" ref="O977:Q977" si="1908">O978+O979+O980+O981+O982+O983+O984</f>
        <v>646200</v>
      </c>
      <c r="P977" s="23">
        <f t="shared" si="1908"/>
        <v>2090000</v>
      </c>
      <c r="Q977" s="49">
        <f t="shared" si="1908"/>
        <v>0</v>
      </c>
      <c r="R977" s="53">
        <f t="shared" si="1811"/>
        <v>1</v>
      </c>
      <c r="S977" s="22">
        <f t="shared" ref="S977" si="1909">S978+S979+S980+S981+S982+S983+S984</f>
        <v>500000</v>
      </c>
      <c r="T977" s="63"/>
      <c r="U977" s="12" t="s">
        <v>91</v>
      </c>
    </row>
    <row r="978" spans="1:21" ht="18.75" hidden="1" customHeight="1" x14ac:dyDescent="0.25">
      <c r="A978" s="13" t="str">
        <f t="shared" si="1877"/>
        <v>b</v>
      </c>
      <c r="B978" s="13" t="str">
        <f t="shared" si="1878"/>
        <v>b</v>
      </c>
      <c r="C978" s="5" t="s">
        <v>2</v>
      </c>
      <c r="D978" s="6" t="s">
        <v>4</v>
      </c>
      <c r="E978" s="23"/>
      <c r="F978" s="23"/>
      <c r="G978" s="23">
        <v>0</v>
      </c>
      <c r="H978" s="23"/>
      <c r="I978" s="23"/>
      <c r="J978" s="23">
        <f t="shared" si="1882"/>
        <v>0</v>
      </c>
      <c r="K978" s="23">
        <f t="shared" si="1883"/>
        <v>0</v>
      </c>
      <c r="L978" s="24" t="e">
        <f t="shared" si="1884"/>
        <v>#DIV/0!</v>
      </c>
      <c r="M978" s="28">
        <v>0</v>
      </c>
      <c r="N978" s="28">
        <v>0</v>
      </c>
      <c r="O978" s="23"/>
      <c r="P978" s="23">
        <f t="shared" ref="P978:P987" si="1910">J978+O978</f>
        <v>0</v>
      </c>
      <c r="Q978" s="23">
        <f t="shared" ref="Q978:Q987" si="1911">N978-P978</f>
        <v>0</v>
      </c>
      <c r="R978" s="26" t="e">
        <f t="shared" si="1811"/>
        <v>#DIV/0!</v>
      </c>
      <c r="S978" s="28">
        <v>0</v>
      </c>
      <c r="T978" s="68"/>
      <c r="U978" s="12" t="s">
        <v>91</v>
      </c>
    </row>
    <row r="979" spans="1:21" ht="18.75" hidden="1" customHeight="1" x14ac:dyDescent="0.25">
      <c r="A979" s="13" t="str">
        <f t="shared" si="1877"/>
        <v>b</v>
      </c>
      <c r="B979" s="13" t="str">
        <f t="shared" si="1878"/>
        <v>b</v>
      </c>
      <c r="C979" s="5" t="s">
        <v>2</v>
      </c>
      <c r="D979" s="6" t="s">
        <v>5</v>
      </c>
      <c r="E979" s="23"/>
      <c r="F979" s="23"/>
      <c r="G979" s="23"/>
      <c r="H979" s="23"/>
      <c r="I979" s="23"/>
      <c r="J979" s="23">
        <f t="shared" si="1882"/>
        <v>0</v>
      </c>
      <c r="K979" s="23">
        <f t="shared" si="1883"/>
        <v>0</v>
      </c>
      <c r="L979" s="24" t="e">
        <f t="shared" si="1884"/>
        <v>#DIV/0!</v>
      </c>
      <c r="M979" s="28"/>
      <c r="N979" s="28"/>
      <c r="O979" s="23"/>
      <c r="P979" s="23">
        <f t="shared" si="1910"/>
        <v>0</v>
      </c>
      <c r="Q979" s="23">
        <f t="shared" si="1911"/>
        <v>0</v>
      </c>
      <c r="R979" s="26" t="e">
        <f t="shared" si="1811"/>
        <v>#DIV/0!</v>
      </c>
      <c r="S979" s="28"/>
      <c r="T979" s="68"/>
      <c r="U979" s="12" t="s">
        <v>91</v>
      </c>
    </row>
    <row r="980" spans="1:21" ht="18.75" hidden="1" customHeight="1" x14ac:dyDescent="0.25">
      <c r="A980" s="13" t="str">
        <f t="shared" si="1877"/>
        <v>b</v>
      </c>
      <c r="B980" s="13" t="str">
        <f t="shared" si="1878"/>
        <v>b</v>
      </c>
      <c r="C980" s="5" t="s">
        <v>2</v>
      </c>
      <c r="D980" s="6" t="s">
        <v>6</v>
      </c>
      <c r="E980" s="23"/>
      <c r="F980" s="23"/>
      <c r="G980" s="23">
        <v>0</v>
      </c>
      <c r="H980" s="23"/>
      <c r="I980" s="23"/>
      <c r="J980" s="23">
        <f t="shared" si="1882"/>
        <v>0</v>
      </c>
      <c r="K980" s="23">
        <f t="shared" si="1883"/>
        <v>0</v>
      </c>
      <c r="L980" s="24" t="e">
        <f t="shared" si="1884"/>
        <v>#DIV/0!</v>
      </c>
      <c r="M980" s="28">
        <v>0</v>
      </c>
      <c r="N980" s="28">
        <v>0</v>
      </c>
      <c r="O980" s="23"/>
      <c r="P980" s="23">
        <f t="shared" si="1910"/>
        <v>0</v>
      </c>
      <c r="Q980" s="23">
        <f t="shared" si="1911"/>
        <v>0</v>
      </c>
      <c r="R980" s="26" t="e">
        <f t="shared" si="1811"/>
        <v>#DIV/0!</v>
      </c>
      <c r="S980" s="28">
        <v>0</v>
      </c>
      <c r="T980" s="68"/>
      <c r="U980" s="12" t="s">
        <v>91</v>
      </c>
    </row>
    <row r="981" spans="1:21" ht="18.75" hidden="1" customHeight="1" x14ac:dyDescent="0.25">
      <c r="A981" s="13" t="str">
        <f t="shared" si="1877"/>
        <v>b</v>
      </c>
      <c r="B981" s="13" t="str">
        <f t="shared" si="1878"/>
        <v>b</v>
      </c>
      <c r="C981" s="5" t="s">
        <v>2</v>
      </c>
      <c r="D981" s="7" t="s">
        <v>7</v>
      </c>
      <c r="E981" s="23"/>
      <c r="F981" s="23"/>
      <c r="G981" s="23">
        <v>0</v>
      </c>
      <c r="H981" s="23"/>
      <c r="I981" s="23"/>
      <c r="J981" s="23">
        <f t="shared" si="1882"/>
        <v>0</v>
      </c>
      <c r="K981" s="23">
        <f t="shared" si="1883"/>
        <v>0</v>
      </c>
      <c r="L981" s="24" t="e">
        <f t="shared" si="1884"/>
        <v>#DIV/0!</v>
      </c>
      <c r="M981" s="28">
        <v>0</v>
      </c>
      <c r="N981" s="28">
        <v>0</v>
      </c>
      <c r="O981" s="23"/>
      <c r="P981" s="23">
        <f t="shared" si="1910"/>
        <v>0</v>
      </c>
      <c r="Q981" s="23">
        <f t="shared" si="1911"/>
        <v>0</v>
      </c>
      <c r="R981" s="26" t="e">
        <f t="shared" si="1811"/>
        <v>#DIV/0!</v>
      </c>
      <c r="S981" s="28">
        <v>0</v>
      </c>
      <c r="T981" s="68"/>
      <c r="U981" s="12" t="s">
        <v>91</v>
      </c>
    </row>
    <row r="982" spans="1:21" ht="18.75" hidden="1" customHeight="1" x14ac:dyDescent="0.25">
      <c r="A982" s="13" t="str">
        <f t="shared" si="1877"/>
        <v>b</v>
      </c>
      <c r="B982" s="13" t="str">
        <f t="shared" si="1878"/>
        <v>b</v>
      </c>
      <c r="C982" s="5" t="s">
        <v>2</v>
      </c>
      <c r="D982" s="7" t="s">
        <v>8</v>
      </c>
      <c r="E982" s="23"/>
      <c r="F982" s="23"/>
      <c r="G982" s="23">
        <v>0</v>
      </c>
      <c r="H982" s="23"/>
      <c r="I982" s="23"/>
      <c r="J982" s="23">
        <f t="shared" si="1882"/>
        <v>0</v>
      </c>
      <c r="K982" s="23">
        <f t="shared" si="1883"/>
        <v>0</v>
      </c>
      <c r="L982" s="24" t="e">
        <f t="shared" si="1884"/>
        <v>#DIV/0!</v>
      </c>
      <c r="M982" s="28">
        <v>0</v>
      </c>
      <c r="N982" s="28">
        <v>0</v>
      </c>
      <c r="O982" s="23"/>
      <c r="P982" s="23">
        <f t="shared" si="1910"/>
        <v>0</v>
      </c>
      <c r="Q982" s="23">
        <f t="shared" si="1911"/>
        <v>0</v>
      </c>
      <c r="R982" s="26" t="e">
        <f t="shared" si="1811"/>
        <v>#DIV/0!</v>
      </c>
      <c r="S982" s="28">
        <v>0</v>
      </c>
      <c r="T982" s="68"/>
      <c r="U982" s="12" t="s">
        <v>91</v>
      </c>
    </row>
    <row r="983" spans="1:21" ht="18.75" hidden="1" customHeight="1" x14ac:dyDescent="0.25">
      <c r="A983" s="13" t="str">
        <f t="shared" si="1877"/>
        <v>b</v>
      </c>
      <c r="B983" s="13" t="str">
        <f t="shared" si="1878"/>
        <v>b</v>
      </c>
      <c r="C983" s="5" t="s">
        <v>2</v>
      </c>
      <c r="D983" s="7" t="s">
        <v>9</v>
      </c>
      <c r="E983" s="23"/>
      <c r="F983" s="23"/>
      <c r="G983" s="23"/>
      <c r="H983" s="23"/>
      <c r="I983" s="23"/>
      <c r="J983" s="23">
        <f t="shared" si="1882"/>
        <v>0</v>
      </c>
      <c r="K983" s="23">
        <f t="shared" si="1883"/>
        <v>0</v>
      </c>
      <c r="L983" s="24" t="e">
        <f t="shared" si="1884"/>
        <v>#DIV/0!</v>
      </c>
      <c r="M983" s="28">
        <v>0</v>
      </c>
      <c r="N983" s="28"/>
      <c r="O983" s="23"/>
      <c r="P983" s="23">
        <f t="shared" si="1910"/>
        <v>0</v>
      </c>
      <c r="Q983" s="23">
        <f t="shared" si="1911"/>
        <v>0</v>
      </c>
      <c r="R983" s="26" t="e">
        <f t="shared" si="1811"/>
        <v>#DIV/0!</v>
      </c>
      <c r="S983" s="28"/>
      <c r="T983" s="68"/>
      <c r="U983" s="12" t="s">
        <v>91</v>
      </c>
    </row>
    <row r="984" spans="1:21" ht="18.75" x14ac:dyDescent="0.25">
      <c r="A984" s="13" t="str">
        <f t="shared" si="1877"/>
        <v>a</v>
      </c>
      <c r="B984" s="13" t="str">
        <f t="shared" si="1878"/>
        <v>a</v>
      </c>
      <c r="C984" s="5" t="s">
        <v>2</v>
      </c>
      <c r="D984" s="7" t="s">
        <v>10</v>
      </c>
      <c r="E984" s="23"/>
      <c r="F984" s="23"/>
      <c r="G984" s="23">
        <v>1443800</v>
      </c>
      <c r="H984" s="23">
        <v>22800</v>
      </c>
      <c r="I984" s="23">
        <v>1421000</v>
      </c>
      <c r="J984" s="23">
        <f t="shared" si="1882"/>
        <v>1443800</v>
      </c>
      <c r="K984" s="49">
        <f t="shared" si="1883"/>
        <v>0</v>
      </c>
      <c r="L984" s="50">
        <f t="shared" si="1884"/>
        <v>1</v>
      </c>
      <c r="M984" s="28">
        <v>2090000</v>
      </c>
      <c r="N984" s="28">
        <v>2090000</v>
      </c>
      <c r="O984" s="23">
        <v>646200</v>
      </c>
      <c r="P984" s="23">
        <f t="shared" si="1910"/>
        <v>2090000</v>
      </c>
      <c r="Q984" s="49">
        <f t="shared" si="1911"/>
        <v>0</v>
      </c>
      <c r="R984" s="53">
        <f t="shared" si="1811"/>
        <v>1</v>
      </c>
      <c r="S984" s="28">
        <v>500000</v>
      </c>
      <c r="T984" s="68"/>
      <c r="U984" s="12" t="s">
        <v>91</v>
      </c>
    </row>
    <row r="985" spans="1:21" ht="18.75" hidden="1" x14ac:dyDescent="0.25">
      <c r="A985" s="13" t="str">
        <f t="shared" si="1877"/>
        <v>b</v>
      </c>
      <c r="B985" s="13" t="str">
        <f t="shared" si="1878"/>
        <v>b</v>
      </c>
      <c r="C985" s="5" t="s">
        <v>2</v>
      </c>
      <c r="D985" s="4" t="s">
        <v>11</v>
      </c>
      <c r="E985" s="22"/>
      <c r="F985" s="22"/>
      <c r="G985" s="22">
        <v>0</v>
      </c>
      <c r="H985" s="22"/>
      <c r="I985" s="22"/>
      <c r="J985" s="23">
        <f t="shared" si="1882"/>
        <v>0</v>
      </c>
      <c r="K985" s="23">
        <f t="shared" si="1883"/>
        <v>0</v>
      </c>
      <c r="L985" s="24" t="e">
        <f t="shared" si="1884"/>
        <v>#DIV/0!</v>
      </c>
      <c r="M985" s="22">
        <v>0</v>
      </c>
      <c r="N985" s="22">
        <v>0</v>
      </c>
      <c r="O985" s="22"/>
      <c r="P985" s="22">
        <f t="shared" si="1910"/>
        <v>0</v>
      </c>
      <c r="Q985" s="22">
        <f t="shared" si="1911"/>
        <v>0</v>
      </c>
      <c r="R985" s="25" t="e">
        <f t="shared" si="1811"/>
        <v>#DIV/0!</v>
      </c>
      <c r="S985" s="22">
        <v>0</v>
      </c>
      <c r="T985" s="63"/>
      <c r="U985" s="12" t="s">
        <v>91</v>
      </c>
    </row>
    <row r="986" spans="1:21" ht="18.75" hidden="1" x14ac:dyDescent="0.25">
      <c r="A986" s="13" t="str">
        <f t="shared" si="1877"/>
        <v>b</v>
      </c>
      <c r="B986" s="13" t="str">
        <f t="shared" si="1878"/>
        <v>b</v>
      </c>
      <c r="C986" s="5" t="s">
        <v>2</v>
      </c>
      <c r="D986" s="4" t="s">
        <v>12</v>
      </c>
      <c r="E986" s="22"/>
      <c r="F986" s="22"/>
      <c r="G986" s="22">
        <v>0</v>
      </c>
      <c r="H986" s="22"/>
      <c r="I986" s="22"/>
      <c r="J986" s="23">
        <f t="shared" si="1882"/>
        <v>0</v>
      </c>
      <c r="K986" s="23">
        <f t="shared" si="1883"/>
        <v>0</v>
      </c>
      <c r="L986" s="24" t="e">
        <f t="shared" si="1884"/>
        <v>#DIV/0!</v>
      </c>
      <c r="M986" s="22">
        <v>0</v>
      </c>
      <c r="N986" s="22">
        <v>0</v>
      </c>
      <c r="O986" s="22"/>
      <c r="P986" s="22">
        <f t="shared" si="1910"/>
        <v>0</v>
      </c>
      <c r="Q986" s="22">
        <f t="shared" si="1911"/>
        <v>0</v>
      </c>
      <c r="R986" s="25" t="e">
        <f t="shared" si="1811"/>
        <v>#DIV/0!</v>
      </c>
      <c r="S986" s="22">
        <v>0</v>
      </c>
      <c r="T986" s="63"/>
      <c r="U986" s="12" t="s">
        <v>91</v>
      </c>
    </row>
    <row r="987" spans="1:21" ht="18.75" hidden="1" x14ac:dyDescent="0.25">
      <c r="A987" s="13" t="str">
        <f t="shared" si="1877"/>
        <v>b</v>
      </c>
      <c r="B987" s="13" t="str">
        <f t="shared" si="1878"/>
        <v>b</v>
      </c>
      <c r="C987" s="5" t="s">
        <v>2</v>
      </c>
      <c r="D987" s="4" t="s">
        <v>13</v>
      </c>
      <c r="E987" s="23"/>
      <c r="F987" s="23"/>
      <c r="G987" s="23">
        <v>0</v>
      </c>
      <c r="H987" s="23"/>
      <c r="I987" s="23"/>
      <c r="J987" s="23">
        <f t="shared" si="1882"/>
        <v>0</v>
      </c>
      <c r="K987" s="23">
        <f t="shared" si="1883"/>
        <v>0</v>
      </c>
      <c r="L987" s="24" t="e">
        <f t="shared" si="1884"/>
        <v>#DIV/0!</v>
      </c>
      <c r="M987" s="22">
        <v>0</v>
      </c>
      <c r="N987" s="22">
        <v>0</v>
      </c>
      <c r="O987" s="23"/>
      <c r="P987" s="23">
        <f t="shared" si="1910"/>
        <v>0</v>
      </c>
      <c r="Q987" s="23">
        <f t="shared" si="1911"/>
        <v>0</v>
      </c>
      <c r="R987" s="26" t="e">
        <f t="shared" si="1811"/>
        <v>#DIV/0!</v>
      </c>
      <c r="S987" s="22">
        <v>0</v>
      </c>
      <c r="T987" s="63"/>
      <c r="U987" s="12" t="s">
        <v>91</v>
      </c>
    </row>
    <row r="988" spans="1:21" ht="36" hidden="1" x14ac:dyDescent="0.25">
      <c r="A988" s="13" t="str">
        <f t="shared" si="1877"/>
        <v>b</v>
      </c>
      <c r="B988" s="13" t="str">
        <f t="shared" si="1878"/>
        <v>a</v>
      </c>
      <c r="C988" s="16" t="s">
        <v>186</v>
      </c>
      <c r="D988" s="17" t="s">
        <v>187</v>
      </c>
      <c r="E988" s="22">
        <f t="shared" ref="E988:Q988" si="1912">E989+E997+E998+E999</f>
        <v>0</v>
      </c>
      <c r="F988" s="22"/>
      <c r="G988" s="22">
        <f t="shared" si="1912"/>
        <v>47339000</v>
      </c>
      <c r="H988" s="22">
        <f t="shared" si="1912"/>
        <v>35595827</v>
      </c>
      <c r="I988" s="22">
        <f t="shared" ref="I988" si="1913">I989+I997+I998+I999</f>
        <v>14483173</v>
      </c>
      <c r="J988" s="23">
        <f t="shared" si="1882"/>
        <v>50079000</v>
      </c>
      <c r="K988" s="23">
        <f t="shared" si="1883"/>
        <v>-2740000</v>
      </c>
      <c r="L988" s="24">
        <f t="shared" si="1884"/>
        <v>1.0578803946006463</v>
      </c>
      <c r="M988" s="27">
        <f t="shared" ref="M988:N988" si="1914">M989+M997+M998+M999</f>
        <v>57200000</v>
      </c>
      <c r="N988" s="27">
        <f t="shared" si="1914"/>
        <v>57932000</v>
      </c>
      <c r="O988" s="22">
        <f t="shared" si="1912"/>
        <v>39353000</v>
      </c>
      <c r="P988" s="22">
        <f t="shared" si="1912"/>
        <v>89432000</v>
      </c>
      <c r="Q988" s="22">
        <f t="shared" si="1912"/>
        <v>-31500000</v>
      </c>
      <c r="R988" s="52">
        <f t="shared" si="1811"/>
        <v>1.5437409376510391</v>
      </c>
      <c r="S988" s="27">
        <f t="shared" ref="S988" si="1915">S989+S997+S998+S999</f>
        <v>0</v>
      </c>
      <c r="T988" s="70"/>
      <c r="U988" s="12" t="s">
        <v>91</v>
      </c>
    </row>
    <row r="989" spans="1:21" ht="18.75" hidden="1" x14ac:dyDescent="0.25">
      <c r="A989" s="13" t="str">
        <f t="shared" si="1877"/>
        <v>b</v>
      </c>
      <c r="B989" s="13" t="str">
        <f t="shared" si="1878"/>
        <v>a</v>
      </c>
      <c r="C989" s="3" t="s">
        <v>2</v>
      </c>
      <c r="D989" s="4" t="s">
        <v>3</v>
      </c>
      <c r="E989" s="23">
        <f t="shared" ref="E989:Q989" si="1916">E990+E991+E992+E993+E994+E995+E996</f>
        <v>0</v>
      </c>
      <c r="F989" s="23"/>
      <c r="G989" s="23">
        <f t="shared" si="1916"/>
        <v>21349000</v>
      </c>
      <c r="H989" s="23">
        <f t="shared" si="1916"/>
        <v>15595827</v>
      </c>
      <c r="I989" s="23">
        <f t="shared" ref="I989" si="1917">I990+I991+I992+I993+I994+I995+I996</f>
        <v>8493173</v>
      </c>
      <c r="J989" s="23">
        <f t="shared" si="1882"/>
        <v>24089000</v>
      </c>
      <c r="K989" s="49">
        <f t="shared" si="1883"/>
        <v>-2740000</v>
      </c>
      <c r="L989" s="50">
        <f t="shared" si="1884"/>
        <v>1.1283432479273034</v>
      </c>
      <c r="M989" s="22">
        <f t="shared" ref="M989:N989" si="1918">M990+M991+M992+M993+M994+M995+M996</f>
        <v>27200000</v>
      </c>
      <c r="N989" s="22">
        <f t="shared" si="1918"/>
        <v>22932000</v>
      </c>
      <c r="O989" s="23">
        <f t="shared" si="1916"/>
        <v>13343000</v>
      </c>
      <c r="P989" s="23">
        <f t="shared" si="1916"/>
        <v>37432000</v>
      </c>
      <c r="Q989" s="49">
        <f t="shared" si="1916"/>
        <v>-14500000</v>
      </c>
      <c r="R989" s="53">
        <f t="shared" si="1811"/>
        <v>1.6323042037327751</v>
      </c>
      <c r="S989" s="22">
        <f t="shared" ref="S989" si="1919">S990+S991+S992+S993+S994+S995+S996</f>
        <v>0</v>
      </c>
      <c r="T989" s="63"/>
      <c r="U989" s="12" t="s">
        <v>91</v>
      </c>
    </row>
    <row r="990" spans="1:21" ht="18.75" hidden="1" x14ac:dyDescent="0.25">
      <c r="A990" s="13" t="str">
        <f t="shared" si="1877"/>
        <v>b</v>
      </c>
      <c r="B990" s="13" t="str">
        <f t="shared" si="1878"/>
        <v>b</v>
      </c>
      <c r="C990" s="5" t="s">
        <v>2</v>
      </c>
      <c r="D990" s="6" t="s">
        <v>4</v>
      </c>
      <c r="E990" s="23">
        <f t="shared" ref="E990" si="1920">E1002+E1014+E1026+E1050</f>
        <v>0</v>
      </c>
      <c r="F990" s="23"/>
      <c r="G990" s="23">
        <f t="shared" ref="G990" si="1921">G1002+G1014+G1026+G1050</f>
        <v>0</v>
      </c>
      <c r="H990" s="23">
        <f t="shared" ref="H990:I990" si="1922">H1002+H1014+H1026+H1050</f>
        <v>0</v>
      </c>
      <c r="I990" s="23">
        <f t="shared" si="1922"/>
        <v>0</v>
      </c>
      <c r="J990" s="23">
        <f t="shared" si="1882"/>
        <v>0</v>
      </c>
      <c r="K990" s="23">
        <f t="shared" si="1883"/>
        <v>0</v>
      </c>
      <c r="L990" s="24" t="e">
        <f t="shared" si="1884"/>
        <v>#DIV/0!</v>
      </c>
      <c r="M990" s="28">
        <f t="shared" ref="M990" si="1923">M1002+M1014+M1026</f>
        <v>0</v>
      </c>
      <c r="N990" s="28">
        <f t="shared" ref="N990:Q990" si="1924">N1002+N1014+N1026+N1050</f>
        <v>0</v>
      </c>
      <c r="O990" s="23">
        <f t="shared" si="1924"/>
        <v>0</v>
      </c>
      <c r="P990" s="23">
        <f t="shared" si="1924"/>
        <v>0</v>
      </c>
      <c r="Q990" s="23">
        <f t="shared" si="1924"/>
        <v>0</v>
      </c>
      <c r="R990" s="26" t="e">
        <f t="shared" si="1811"/>
        <v>#DIV/0!</v>
      </c>
      <c r="S990" s="28">
        <f t="shared" ref="S990" si="1925">S1002+S1014+S1026+S1050</f>
        <v>0</v>
      </c>
      <c r="T990" s="68"/>
      <c r="U990" s="12" t="s">
        <v>91</v>
      </c>
    </row>
    <row r="991" spans="1:21" ht="18.75" hidden="1" x14ac:dyDescent="0.25">
      <c r="A991" s="13" t="str">
        <f t="shared" si="1877"/>
        <v>b</v>
      </c>
      <c r="B991" s="13" t="str">
        <f t="shared" si="1878"/>
        <v>a</v>
      </c>
      <c r="C991" s="5" t="s">
        <v>2</v>
      </c>
      <c r="D991" s="6" t="s">
        <v>5</v>
      </c>
      <c r="E991" s="23">
        <f t="shared" ref="E991" si="1926">E1003+E1015+E1027+E1051</f>
        <v>0</v>
      </c>
      <c r="F991" s="23"/>
      <c r="G991" s="23">
        <f t="shared" ref="G991" si="1927">G1003+G1015+G1027+G1051</f>
        <v>1014000</v>
      </c>
      <c r="H991" s="23">
        <f t="shared" ref="H991:I991" si="1928">H1003+H1015+H1027+H1051</f>
        <v>245320</v>
      </c>
      <c r="I991" s="23">
        <f t="shared" si="1928"/>
        <v>768680</v>
      </c>
      <c r="J991" s="23">
        <f t="shared" si="1882"/>
        <v>1014000</v>
      </c>
      <c r="K991" s="49">
        <f t="shared" si="1883"/>
        <v>0</v>
      </c>
      <c r="L991" s="50">
        <f t="shared" si="1884"/>
        <v>1</v>
      </c>
      <c r="M991" s="28">
        <f t="shared" ref="M991" si="1929">M1003+M1015+M1027</f>
        <v>1350000</v>
      </c>
      <c r="N991" s="28">
        <f t="shared" ref="N991:Q991" si="1930">N1003+N1015+N1027+N1051</f>
        <v>1382000</v>
      </c>
      <c r="O991" s="23">
        <f t="shared" si="1930"/>
        <v>368000</v>
      </c>
      <c r="P991" s="23">
        <f t="shared" si="1930"/>
        <v>1382000</v>
      </c>
      <c r="Q991" s="49">
        <f t="shared" si="1930"/>
        <v>0</v>
      </c>
      <c r="R991" s="53">
        <f t="shared" si="1811"/>
        <v>1</v>
      </c>
      <c r="S991" s="28">
        <f t="shared" ref="S991" si="1931">S1003+S1015+S1027+S1051</f>
        <v>0</v>
      </c>
      <c r="T991" s="68"/>
      <c r="U991" s="12" t="s">
        <v>91</v>
      </c>
    </row>
    <row r="992" spans="1:21" ht="18.75" hidden="1" x14ac:dyDescent="0.25">
      <c r="A992" s="13" t="str">
        <f t="shared" si="1877"/>
        <v>b</v>
      </c>
      <c r="B992" s="13" t="str">
        <f t="shared" si="1878"/>
        <v>b</v>
      </c>
      <c r="C992" s="5" t="s">
        <v>2</v>
      </c>
      <c r="D992" s="6" t="s">
        <v>6</v>
      </c>
      <c r="E992" s="23">
        <f t="shared" ref="E992" si="1932">E1004+E1016+E1028+E1052</f>
        <v>0</v>
      </c>
      <c r="F992" s="23"/>
      <c r="G992" s="23">
        <f t="shared" ref="G992" si="1933">G1004+G1016+G1028+G1052</f>
        <v>0</v>
      </c>
      <c r="H992" s="23">
        <f t="shared" ref="H992:I992" si="1934">H1004+H1016+H1028+H1052</f>
        <v>0</v>
      </c>
      <c r="I992" s="23">
        <f t="shared" si="1934"/>
        <v>0</v>
      </c>
      <c r="J992" s="23">
        <f t="shared" si="1882"/>
        <v>0</v>
      </c>
      <c r="K992" s="23">
        <f t="shared" si="1883"/>
        <v>0</v>
      </c>
      <c r="L992" s="24" t="e">
        <f t="shared" si="1884"/>
        <v>#DIV/0!</v>
      </c>
      <c r="M992" s="28">
        <f t="shared" ref="M992" si="1935">M1004+M1016+M1028</f>
        <v>0</v>
      </c>
      <c r="N992" s="28">
        <f t="shared" ref="N992:Q992" si="1936">N1004+N1016+N1028+N1052</f>
        <v>0</v>
      </c>
      <c r="O992" s="23">
        <f t="shared" si="1936"/>
        <v>0</v>
      </c>
      <c r="P992" s="23">
        <f t="shared" si="1936"/>
        <v>0</v>
      </c>
      <c r="Q992" s="23">
        <f t="shared" si="1936"/>
        <v>0</v>
      </c>
      <c r="R992" s="26" t="e">
        <f t="shared" si="1811"/>
        <v>#DIV/0!</v>
      </c>
      <c r="S992" s="28">
        <f t="shared" ref="S992" si="1937">S1004+S1016+S1028+S1052</f>
        <v>0</v>
      </c>
      <c r="T992" s="68"/>
      <c r="U992" s="12" t="s">
        <v>91</v>
      </c>
    </row>
    <row r="993" spans="1:21" ht="18.75" hidden="1" x14ac:dyDescent="0.25">
      <c r="A993" s="13" t="str">
        <f t="shared" si="1877"/>
        <v>b</v>
      </c>
      <c r="B993" s="13" t="str">
        <f t="shared" si="1878"/>
        <v>a</v>
      </c>
      <c r="C993" s="5" t="s">
        <v>2</v>
      </c>
      <c r="D993" s="7" t="s">
        <v>7</v>
      </c>
      <c r="E993" s="23">
        <f t="shared" ref="E993" si="1938">E1005+E1017+E1029+E1053</f>
        <v>0</v>
      </c>
      <c r="F993" s="23"/>
      <c r="G993" s="23">
        <f t="shared" ref="G993" si="1939">G1005+G1017+G1029+G1053</f>
        <v>505000</v>
      </c>
      <c r="H993" s="23">
        <f t="shared" ref="H993:I993" si="1940">H1005+H1017+H1029+H1053</f>
        <v>195000</v>
      </c>
      <c r="I993" s="23">
        <f t="shared" si="1940"/>
        <v>50000</v>
      </c>
      <c r="J993" s="23">
        <f t="shared" si="1882"/>
        <v>245000</v>
      </c>
      <c r="K993" s="49">
        <f t="shared" si="1883"/>
        <v>260000</v>
      </c>
      <c r="L993" s="50">
        <f t="shared" si="1884"/>
        <v>0.48514851485148514</v>
      </c>
      <c r="M993" s="28">
        <f t="shared" ref="M993" si="1941">M1005+M1017+M1029</f>
        <v>0</v>
      </c>
      <c r="N993" s="28">
        <f t="shared" ref="N993:Q993" si="1942">N1005+N1017+N1029+N1053</f>
        <v>700000</v>
      </c>
      <c r="O993" s="23">
        <f t="shared" si="1942"/>
        <v>455000</v>
      </c>
      <c r="P993" s="23">
        <f t="shared" si="1942"/>
        <v>700000</v>
      </c>
      <c r="Q993" s="49">
        <f t="shared" si="1942"/>
        <v>0</v>
      </c>
      <c r="R993" s="53">
        <f t="shared" si="1811"/>
        <v>1</v>
      </c>
      <c r="S993" s="28">
        <f t="shared" ref="S993" si="1943">S1005+S1017+S1029+S1053</f>
        <v>0</v>
      </c>
      <c r="T993" s="68"/>
      <c r="U993" s="12" t="s">
        <v>91</v>
      </c>
    </row>
    <row r="994" spans="1:21" ht="18.75" hidden="1" x14ac:dyDescent="0.25">
      <c r="A994" s="13" t="str">
        <f t="shared" si="1877"/>
        <v>b</v>
      </c>
      <c r="B994" s="13" t="str">
        <f t="shared" si="1878"/>
        <v>b</v>
      </c>
      <c r="C994" s="5" t="s">
        <v>2</v>
      </c>
      <c r="D994" s="7" t="s">
        <v>8</v>
      </c>
      <c r="E994" s="23">
        <f t="shared" ref="E994" si="1944">E1006+E1018+E1030+E1054</f>
        <v>0</v>
      </c>
      <c r="F994" s="23"/>
      <c r="G994" s="23">
        <f t="shared" ref="G994" si="1945">G1006+G1018+G1030+G1054</f>
        <v>0</v>
      </c>
      <c r="H994" s="23">
        <f t="shared" ref="H994:I994" si="1946">H1006+H1018+H1030+H1054</f>
        <v>0</v>
      </c>
      <c r="I994" s="23">
        <f t="shared" si="1946"/>
        <v>0</v>
      </c>
      <c r="J994" s="23">
        <f t="shared" si="1882"/>
        <v>0</v>
      </c>
      <c r="K994" s="23">
        <f t="shared" si="1883"/>
        <v>0</v>
      </c>
      <c r="L994" s="24" t="e">
        <f t="shared" si="1884"/>
        <v>#DIV/0!</v>
      </c>
      <c r="M994" s="28">
        <f t="shared" ref="M994" si="1947">M1006+M1018+M1030</f>
        <v>0</v>
      </c>
      <c r="N994" s="28">
        <f t="shared" ref="N994:Q994" si="1948">N1006+N1018+N1030+N1054</f>
        <v>0</v>
      </c>
      <c r="O994" s="23">
        <f t="shared" si="1948"/>
        <v>0</v>
      </c>
      <c r="P994" s="23">
        <f t="shared" si="1948"/>
        <v>0</v>
      </c>
      <c r="Q994" s="23">
        <f t="shared" si="1948"/>
        <v>0</v>
      </c>
      <c r="R994" s="26" t="e">
        <f t="shared" si="1811"/>
        <v>#DIV/0!</v>
      </c>
      <c r="S994" s="28">
        <f t="shared" ref="S994" si="1949">S1006+S1018+S1030+S1054</f>
        <v>0</v>
      </c>
      <c r="T994" s="68"/>
      <c r="U994" s="12" t="s">
        <v>91</v>
      </c>
    </row>
    <row r="995" spans="1:21" ht="18.75" hidden="1" x14ac:dyDescent="0.25">
      <c r="A995" s="13" t="str">
        <f t="shared" si="1877"/>
        <v>b</v>
      </c>
      <c r="B995" s="13" t="str">
        <f t="shared" si="1878"/>
        <v>a</v>
      </c>
      <c r="C995" s="5" t="s">
        <v>2</v>
      </c>
      <c r="D995" s="7" t="s">
        <v>9</v>
      </c>
      <c r="E995" s="23">
        <f t="shared" ref="E995" si="1950">E1007+E1019+E1031+E1055</f>
        <v>0</v>
      </c>
      <c r="F995" s="23"/>
      <c r="G995" s="23">
        <f t="shared" ref="G995" si="1951">G1007+G1019+G1031+G1055</f>
        <v>1500000</v>
      </c>
      <c r="H995" s="23">
        <f t="shared" ref="H995:I995" si="1952">H1007+H1019+H1031+H1055</f>
        <v>1124045</v>
      </c>
      <c r="I995" s="23">
        <f t="shared" si="1952"/>
        <v>375955</v>
      </c>
      <c r="J995" s="23">
        <f t="shared" si="1882"/>
        <v>1500000</v>
      </c>
      <c r="K995" s="49">
        <f t="shared" si="1883"/>
        <v>0</v>
      </c>
      <c r="L995" s="50">
        <f t="shared" si="1884"/>
        <v>1</v>
      </c>
      <c r="M995" s="28">
        <f t="shared" ref="M995" si="1953">M1007+M1019+M1031</f>
        <v>2000000</v>
      </c>
      <c r="N995" s="28">
        <f t="shared" ref="N995:Q995" si="1954">N1007+N1019+N1031+N1055</f>
        <v>2000000</v>
      </c>
      <c r="O995" s="23">
        <f t="shared" si="1954"/>
        <v>500000</v>
      </c>
      <c r="P995" s="23">
        <f t="shared" si="1954"/>
        <v>2000000</v>
      </c>
      <c r="Q995" s="49">
        <f t="shared" si="1954"/>
        <v>0</v>
      </c>
      <c r="R995" s="53">
        <f t="shared" si="1811"/>
        <v>1</v>
      </c>
      <c r="S995" s="28">
        <f t="shared" ref="S995" si="1955">S1007+S1019+S1031+S1055</f>
        <v>0</v>
      </c>
      <c r="T995" s="68"/>
      <c r="U995" s="12" t="s">
        <v>91</v>
      </c>
    </row>
    <row r="996" spans="1:21" ht="18.75" hidden="1" x14ac:dyDescent="0.25">
      <c r="A996" s="13" t="str">
        <f t="shared" si="1877"/>
        <v>b</v>
      </c>
      <c r="B996" s="13" t="str">
        <f t="shared" si="1878"/>
        <v>a</v>
      </c>
      <c r="C996" s="5" t="s">
        <v>2</v>
      </c>
      <c r="D996" s="7" t="s">
        <v>10</v>
      </c>
      <c r="E996" s="23">
        <f t="shared" ref="E996" si="1956">E1008+E1020+E1032+E1056</f>
        <v>0</v>
      </c>
      <c r="F996" s="23"/>
      <c r="G996" s="23">
        <f t="shared" ref="G996" si="1957">G1008+G1020+G1032+G1056</f>
        <v>18330000</v>
      </c>
      <c r="H996" s="23">
        <f t="shared" ref="H996:I996" si="1958">H1008+H1020+H1032+H1056</f>
        <v>14031462</v>
      </c>
      <c r="I996" s="23">
        <f t="shared" si="1958"/>
        <v>7298538</v>
      </c>
      <c r="J996" s="23">
        <f t="shared" si="1882"/>
        <v>21330000</v>
      </c>
      <c r="K996" s="49">
        <f t="shared" si="1883"/>
        <v>-3000000</v>
      </c>
      <c r="L996" s="50">
        <f t="shared" si="1884"/>
        <v>1.1636661211129296</v>
      </c>
      <c r="M996" s="28">
        <f t="shared" ref="M996" si="1959">M1008+M1020+M1032</f>
        <v>23850000</v>
      </c>
      <c r="N996" s="28">
        <f t="shared" ref="N996:Q996" si="1960">N1008+N1020+N1032+N1056</f>
        <v>18850000</v>
      </c>
      <c r="O996" s="23">
        <f t="shared" si="1960"/>
        <v>12020000</v>
      </c>
      <c r="P996" s="23">
        <f t="shared" si="1960"/>
        <v>33350000</v>
      </c>
      <c r="Q996" s="49">
        <f t="shared" si="1960"/>
        <v>-14500000</v>
      </c>
      <c r="R996" s="53">
        <f t="shared" si="1811"/>
        <v>1.7692307692307692</v>
      </c>
      <c r="S996" s="28">
        <f t="shared" ref="S996" si="1961">S1008+S1020+S1032+S1056</f>
        <v>0</v>
      </c>
      <c r="T996" s="68"/>
      <c r="U996" s="12" t="s">
        <v>91</v>
      </c>
    </row>
    <row r="997" spans="1:21" ht="18.75" hidden="1" x14ac:dyDescent="0.25">
      <c r="A997" s="13" t="str">
        <f t="shared" si="1877"/>
        <v>b</v>
      </c>
      <c r="B997" s="13" t="str">
        <f t="shared" si="1878"/>
        <v>a</v>
      </c>
      <c r="C997" s="5" t="s">
        <v>2</v>
      </c>
      <c r="D997" s="4" t="s">
        <v>11</v>
      </c>
      <c r="E997" s="22">
        <f t="shared" ref="E997" si="1962">E1009+E1021+E1033+E1057</f>
        <v>0</v>
      </c>
      <c r="F997" s="22"/>
      <c r="G997" s="22">
        <f t="shared" ref="G997" si="1963">G1009+G1021+G1033+G1057</f>
        <v>25990000</v>
      </c>
      <c r="H997" s="22">
        <f t="shared" ref="H997:I997" si="1964">H1009+H1021+H1033+H1057</f>
        <v>20000000</v>
      </c>
      <c r="I997" s="22">
        <f t="shared" si="1964"/>
        <v>5990000</v>
      </c>
      <c r="J997" s="23">
        <f t="shared" si="1882"/>
        <v>25990000</v>
      </c>
      <c r="K997" s="49">
        <f t="shared" si="1883"/>
        <v>0</v>
      </c>
      <c r="L997" s="50">
        <f t="shared" si="1884"/>
        <v>1</v>
      </c>
      <c r="M997" s="22">
        <f t="shared" ref="M997" si="1965">M1009+M1021+M1033</f>
        <v>30000000</v>
      </c>
      <c r="N997" s="22">
        <f t="shared" ref="N997:Q997" si="1966">N1009+N1021+N1033+N1057</f>
        <v>35000000</v>
      </c>
      <c r="O997" s="22">
        <f t="shared" si="1966"/>
        <v>26010000</v>
      </c>
      <c r="P997" s="22">
        <f t="shared" si="1966"/>
        <v>52000000</v>
      </c>
      <c r="Q997" s="51">
        <f t="shared" si="1966"/>
        <v>-17000000</v>
      </c>
      <c r="R997" s="52">
        <f t="shared" si="1811"/>
        <v>1.4857142857142858</v>
      </c>
      <c r="S997" s="22">
        <f t="shared" ref="S997" si="1967">S1009+S1021+S1033+S1057</f>
        <v>0</v>
      </c>
      <c r="T997" s="63"/>
      <c r="U997" s="12" t="s">
        <v>91</v>
      </c>
    </row>
    <row r="998" spans="1:21" ht="18.75" hidden="1" x14ac:dyDescent="0.25">
      <c r="A998" s="13" t="str">
        <f t="shared" si="1877"/>
        <v>b</v>
      </c>
      <c r="B998" s="13" t="str">
        <f t="shared" si="1878"/>
        <v>b</v>
      </c>
      <c r="C998" s="5" t="s">
        <v>2</v>
      </c>
      <c r="D998" s="4" t="s">
        <v>12</v>
      </c>
      <c r="E998" s="22">
        <f t="shared" ref="E998" si="1968">E1010+E1022+E1034+E1058</f>
        <v>0</v>
      </c>
      <c r="F998" s="22"/>
      <c r="G998" s="22">
        <f t="shared" ref="G998" si="1969">G1010+G1022+G1034+G1058</f>
        <v>0</v>
      </c>
      <c r="H998" s="22">
        <f t="shared" ref="H998:I998" si="1970">H1010+H1022+H1034+H1058</f>
        <v>0</v>
      </c>
      <c r="I998" s="22">
        <f t="shared" si="1970"/>
        <v>0</v>
      </c>
      <c r="J998" s="23">
        <f t="shared" si="1882"/>
        <v>0</v>
      </c>
      <c r="K998" s="23">
        <f t="shared" si="1883"/>
        <v>0</v>
      </c>
      <c r="L998" s="24" t="e">
        <f t="shared" si="1884"/>
        <v>#DIV/0!</v>
      </c>
      <c r="M998" s="22">
        <f t="shared" ref="M998" si="1971">M1010+M1022+M1034</f>
        <v>0</v>
      </c>
      <c r="N998" s="22">
        <f t="shared" ref="N998:Q998" si="1972">N1010+N1022+N1034+N1058</f>
        <v>0</v>
      </c>
      <c r="O998" s="22">
        <f t="shared" si="1972"/>
        <v>0</v>
      </c>
      <c r="P998" s="22">
        <f t="shared" si="1972"/>
        <v>0</v>
      </c>
      <c r="Q998" s="22">
        <f t="shared" si="1972"/>
        <v>0</v>
      </c>
      <c r="R998" s="25" t="e">
        <f t="shared" si="1811"/>
        <v>#DIV/0!</v>
      </c>
      <c r="S998" s="22">
        <f t="shared" ref="S998" si="1973">S1010+S1022+S1034+S1058</f>
        <v>0</v>
      </c>
      <c r="T998" s="63"/>
      <c r="U998" s="12" t="s">
        <v>91</v>
      </c>
    </row>
    <row r="999" spans="1:21" ht="18.75" hidden="1" x14ac:dyDescent="0.25">
      <c r="A999" s="13" t="str">
        <f t="shared" si="1877"/>
        <v>b</v>
      </c>
      <c r="B999" s="13" t="str">
        <f t="shared" si="1878"/>
        <v>b</v>
      </c>
      <c r="C999" s="5" t="s">
        <v>2</v>
      </c>
      <c r="D999" s="4" t="s">
        <v>13</v>
      </c>
      <c r="E999" s="23">
        <f t="shared" ref="E999" si="1974">E1011+E1023+E1035+E1059</f>
        <v>0</v>
      </c>
      <c r="F999" s="23"/>
      <c r="G999" s="23">
        <f t="shared" ref="G999" si="1975">G1011+G1023+G1035+G1059</f>
        <v>0</v>
      </c>
      <c r="H999" s="23">
        <f t="shared" ref="H999:I999" si="1976">H1011+H1023+H1035+H1059</f>
        <v>0</v>
      </c>
      <c r="I999" s="23">
        <f t="shared" si="1976"/>
        <v>0</v>
      </c>
      <c r="J999" s="23">
        <f t="shared" si="1882"/>
        <v>0</v>
      </c>
      <c r="K999" s="23">
        <f t="shared" si="1883"/>
        <v>0</v>
      </c>
      <c r="L999" s="24" t="e">
        <f t="shared" si="1884"/>
        <v>#DIV/0!</v>
      </c>
      <c r="M999" s="22">
        <f t="shared" ref="M999" si="1977">M1011+M1023+M1035</f>
        <v>0</v>
      </c>
      <c r="N999" s="22">
        <f t="shared" ref="N999:Q999" si="1978">N1011+N1023+N1035+N1059</f>
        <v>0</v>
      </c>
      <c r="O999" s="23">
        <f t="shared" si="1978"/>
        <v>0</v>
      </c>
      <c r="P999" s="23">
        <f t="shared" si="1978"/>
        <v>0</v>
      </c>
      <c r="Q999" s="23">
        <f t="shared" si="1978"/>
        <v>0</v>
      </c>
      <c r="R999" s="26" t="e">
        <f t="shared" si="1811"/>
        <v>#DIV/0!</v>
      </c>
      <c r="S999" s="22">
        <f t="shared" ref="S999" si="1979">S1011+S1023+S1035+S1059</f>
        <v>0</v>
      </c>
      <c r="T999" s="63"/>
      <c r="U999" s="12" t="s">
        <v>91</v>
      </c>
    </row>
    <row r="1000" spans="1:21" ht="36" hidden="1" x14ac:dyDescent="0.25">
      <c r="A1000" s="13" t="str">
        <f t="shared" si="1877"/>
        <v>b</v>
      </c>
      <c r="B1000" s="13" t="str">
        <f t="shared" si="1878"/>
        <v>a</v>
      </c>
      <c r="C1000" s="16" t="s">
        <v>189</v>
      </c>
      <c r="D1000" s="17" t="s">
        <v>188</v>
      </c>
      <c r="E1000" s="38">
        <f t="shared" ref="E1000" si="1980">E1001+E1009+E1010+E1011</f>
        <v>0</v>
      </c>
      <c r="F1000" s="38"/>
      <c r="G1000" s="38">
        <f t="shared" ref="G1000" si="1981">G1001+G1009+G1010+G1011</f>
        <v>455000</v>
      </c>
      <c r="H1000" s="38">
        <f t="shared" ref="H1000:I1000" si="1982">H1001+H1009+H1010+H1011</f>
        <v>195000</v>
      </c>
      <c r="I1000" s="38">
        <f t="shared" si="1982"/>
        <v>0</v>
      </c>
      <c r="J1000" s="34">
        <f t="shared" si="1882"/>
        <v>195000</v>
      </c>
      <c r="K1000" s="40">
        <f t="shared" si="1883"/>
        <v>260000</v>
      </c>
      <c r="L1000" s="41">
        <f t="shared" si="1884"/>
        <v>0.42857142857142855</v>
      </c>
      <c r="M1000" s="37">
        <f t="shared" ref="M1000:Q1000" si="1983">M1001+M1009+M1010+M1011</f>
        <v>0</v>
      </c>
      <c r="N1000" s="37">
        <f t="shared" si="1983"/>
        <v>650000</v>
      </c>
      <c r="O1000" s="38">
        <f t="shared" si="1983"/>
        <v>455000</v>
      </c>
      <c r="P1000" s="38">
        <f t="shared" si="1983"/>
        <v>650000</v>
      </c>
      <c r="Q1000" s="43">
        <f t="shared" si="1983"/>
        <v>0</v>
      </c>
      <c r="R1000" s="44">
        <f t="shared" ref="R1000:R1011" si="1984">P1000/N1000</f>
        <v>1</v>
      </c>
      <c r="S1000" s="37">
        <f t="shared" ref="S1000" si="1985">S1001+S1009+S1010+S1011</f>
        <v>0</v>
      </c>
      <c r="T1000" s="65"/>
      <c r="U1000" s="12" t="s">
        <v>92</v>
      </c>
    </row>
    <row r="1001" spans="1:21" ht="18.75" hidden="1" x14ac:dyDescent="0.25">
      <c r="A1001" s="13" t="str">
        <f t="shared" si="1877"/>
        <v>b</v>
      </c>
      <c r="B1001" s="13" t="str">
        <f t="shared" si="1878"/>
        <v>a</v>
      </c>
      <c r="C1001" s="3" t="s">
        <v>2</v>
      </c>
      <c r="D1001" s="4" t="s">
        <v>3</v>
      </c>
      <c r="E1001" s="34">
        <f t="shared" ref="E1001" si="1986">E1002+E1003+E1004+E1005+E1006+E1007+E1008</f>
        <v>0</v>
      </c>
      <c r="F1001" s="34"/>
      <c r="G1001" s="34">
        <f t="shared" ref="G1001" si="1987">G1002+G1003+G1004+G1005+G1006+G1007+G1008</f>
        <v>455000</v>
      </c>
      <c r="H1001" s="34">
        <f t="shared" ref="H1001:I1001" si="1988">H1002+H1003+H1004+H1005+H1006+H1007+H1008</f>
        <v>195000</v>
      </c>
      <c r="I1001" s="34">
        <f t="shared" si="1988"/>
        <v>0</v>
      </c>
      <c r="J1001" s="34">
        <f t="shared" si="1882"/>
        <v>195000</v>
      </c>
      <c r="K1001" s="40">
        <f t="shared" si="1883"/>
        <v>260000</v>
      </c>
      <c r="L1001" s="41">
        <f t="shared" si="1884"/>
        <v>0.42857142857142855</v>
      </c>
      <c r="M1001" s="38">
        <f t="shared" ref="M1001:Q1001" si="1989">M1002+M1003+M1004+M1005+M1006+M1007+M1008</f>
        <v>0</v>
      </c>
      <c r="N1001" s="38">
        <f t="shared" si="1989"/>
        <v>650000</v>
      </c>
      <c r="O1001" s="34">
        <f t="shared" si="1989"/>
        <v>455000</v>
      </c>
      <c r="P1001" s="34">
        <f t="shared" si="1989"/>
        <v>650000</v>
      </c>
      <c r="Q1001" s="40">
        <f t="shared" si="1989"/>
        <v>0</v>
      </c>
      <c r="R1001" s="42">
        <f t="shared" si="1984"/>
        <v>1</v>
      </c>
      <c r="S1001" s="38">
        <f t="shared" ref="S1001" si="1990">S1002+S1003+S1004+S1005+S1006+S1007+S1008</f>
        <v>0</v>
      </c>
      <c r="T1001" s="66"/>
      <c r="U1001" s="12" t="s">
        <v>92</v>
      </c>
    </row>
    <row r="1002" spans="1:21" ht="18.75" hidden="1" x14ac:dyDescent="0.25">
      <c r="A1002" s="13" t="str">
        <f t="shared" si="1877"/>
        <v>b</v>
      </c>
      <c r="B1002" s="13" t="str">
        <f t="shared" si="1878"/>
        <v>b</v>
      </c>
      <c r="C1002" s="5" t="s">
        <v>2</v>
      </c>
      <c r="D1002" s="6" t="s">
        <v>4</v>
      </c>
      <c r="E1002" s="23"/>
      <c r="F1002" s="23"/>
      <c r="G1002" s="23">
        <v>0</v>
      </c>
      <c r="H1002" s="23"/>
      <c r="I1002" s="23"/>
      <c r="J1002" s="23">
        <f t="shared" si="1882"/>
        <v>0</v>
      </c>
      <c r="K1002" s="23">
        <f t="shared" si="1883"/>
        <v>0</v>
      </c>
      <c r="L1002" s="24" t="e">
        <f t="shared" si="1884"/>
        <v>#DIV/0!</v>
      </c>
      <c r="M1002" s="28">
        <v>0</v>
      </c>
      <c r="N1002" s="28">
        <v>0</v>
      </c>
      <c r="O1002" s="23"/>
      <c r="P1002" s="23">
        <f t="shared" ref="P1002:P1011" si="1991">J1002+O1002</f>
        <v>0</v>
      </c>
      <c r="Q1002" s="23">
        <f t="shared" ref="Q1002:Q1011" si="1992">N1002-P1002</f>
        <v>0</v>
      </c>
      <c r="R1002" s="26" t="e">
        <f t="shared" si="1984"/>
        <v>#DIV/0!</v>
      </c>
      <c r="S1002" s="28">
        <v>0</v>
      </c>
      <c r="T1002" s="68"/>
      <c r="U1002" s="12" t="s">
        <v>92</v>
      </c>
    </row>
    <row r="1003" spans="1:21" ht="18.75" hidden="1" x14ac:dyDescent="0.25">
      <c r="A1003" s="13" t="str">
        <f t="shared" si="1877"/>
        <v>b</v>
      </c>
      <c r="B1003" s="13" t="str">
        <f t="shared" si="1878"/>
        <v>b</v>
      </c>
      <c r="C1003" s="5" t="s">
        <v>2</v>
      </c>
      <c r="D1003" s="6" t="s">
        <v>5</v>
      </c>
      <c r="E1003" s="23"/>
      <c r="F1003" s="23"/>
      <c r="G1003" s="23">
        <v>0</v>
      </c>
      <c r="H1003" s="23"/>
      <c r="I1003" s="23"/>
      <c r="J1003" s="23">
        <f t="shared" si="1882"/>
        <v>0</v>
      </c>
      <c r="K1003" s="23">
        <f t="shared" si="1883"/>
        <v>0</v>
      </c>
      <c r="L1003" s="24" t="e">
        <f t="shared" si="1884"/>
        <v>#DIV/0!</v>
      </c>
      <c r="M1003" s="28">
        <v>0</v>
      </c>
      <c r="N1003" s="28">
        <v>0</v>
      </c>
      <c r="O1003" s="23"/>
      <c r="P1003" s="23">
        <f t="shared" si="1991"/>
        <v>0</v>
      </c>
      <c r="Q1003" s="23">
        <f t="shared" si="1992"/>
        <v>0</v>
      </c>
      <c r="R1003" s="26" t="e">
        <f t="shared" si="1984"/>
        <v>#DIV/0!</v>
      </c>
      <c r="S1003" s="28">
        <v>0</v>
      </c>
      <c r="T1003" s="68"/>
      <c r="U1003" s="12" t="s">
        <v>92</v>
      </c>
    </row>
    <row r="1004" spans="1:21" ht="18.75" hidden="1" x14ac:dyDescent="0.25">
      <c r="A1004" s="13" t="str">
        <f t="shared" si="1877"/>
        <v>b</v>
      </c>
      <c r="B1004" s="13" t="str">
        <f t="shared" si="1878"/>
        <v>b</v>
      </c>
      <c r="C1004" s="5" t="s">
        <v>2</v>
      </c>
      <c r="D1004" s="6" t="s">
        <v>6</v>
      </c>
      <c r="E1004" s="23"/>
      <c r="F1004" s="23"/>
      <c r="G1004" s="23">
        <v>0</v>
      </c>
      <c r="H1004" s="23"/>
      <c r="I1004" s="23"/>
      <c r="J1004" s="23">
        <f t="shared" si="1882"/>
        <v>0</v>
      </c>
      <c r="K1004" s="23">
        <f t="shared" si="1883"/>
        <v>0</v>
      </c>
      <c r="L1004" s="24" t="e">
        <f t="shared" si="1884"/>
        <v>#DIV/0!</v>
      </c>
      <c r="M1004" s="28">
        <v>0</v>
      </c>
      <c r="N1004" s="28">
        <v>0</v>
      </c>
      <c r="O1004" s="23"/>
      <c r="P1004" s="23">
        <f t="shared" si="1991"/>
        <v>0</v>
      </c>
      <c r="Q1004" s="23">
        <f t="shared" si="1992"/>
        <v>0</v>
      </c>
      <c r="R1004" s="26" t="e">
        <f t="shared" si="1984"/>
        <v>#DIV/0!</v>
      </c>
      <c r="S1004" s="28">
        <v>0</v>
      </c>
      <c r="T1004" s="68"/>
      <c r="U1004" s="12" t="s">
        <v>92</v>
      </c>
    </row>
    <row r="1005" spans="1:21" ht="18.75" hidden="1" x14ac:dyDescent="0.25">
      <c r="A1005" s="13" t="str">
        <f t="shared" si="1877"/>
        <v>b</v>
      </c>
      <c r="B1005" s="13" t="str">
        <f t="shared" si="1878"/>
        <v>a</v>
      </c>
      <c r="C1005" s="5" t="s">
        <v>2</v>
      </c>
      <c r="D1005" s="7" t="s">
        <v>7</v>
      </c>
      <c r="E1005" s="34"/>
      <c r="F1005" s="34"/>
      <c r="G1005" s="34">
        <v>455000</v>
      </c>
      <c r="H1005" s="34">
        <v>195000</v>
      </c>
      <c r="I1005" s="34"/>
      <c r="J1005" s="34">
        <f t="shared" si="1882"/>
        <v>195000</v>
      </c>
      <c r="K1005" s="40">
        <f t="shared" si="1883"/>
        <v>260000</v>
      </c>
      <c r="L1005" s="41">
        <f t="shared" si="1884"/>
        <v>0.42857142857142855</v>
      </c>
      <c r="M1005" s="39">
        <v>0</v>
      </c>
      <c r="N1005" s="39">
        <v>650000</v>
      </c>
      <c r="O1005" s="34">
        <v>455000</v>
      </c>
      <c r="P1005" s="34">
        <f t="shared" si="1991"/>
        <v>650000</v>
      </c>
      <c r="Q1005" s="40">
        <f t="shared" si="1992"/>
        <v>0</v>
      </c>
      <c r="R1005" s="42">
        <f t="shared" si="1984"/>
        <v>1</v>
      </c>
      <c r="S1005" s="39">
        <v>0</v>
      </c>
      <c r="T1005" s="67"/>
      <c r="U1005" s="12" t="s">
        <v>92</v>
      </c>
    </row>
    <row r="1006" spans="1:21" ht="18.75" hidden="1" x14ac:dyDescent="0.25">
      <c r="A1006" s="13" t="str">
        <f t="shared" si="1877"/>
        <v>b</v>
      </c>
      <c r="B1006" s="13" t="str">
        <f t="shared" si="1878"/>
        <v>b</v>
      </c>
      <c r="C1006" s="5" t="s">
        <v>2</v>
      </c>
      <c r="D1006" s="7" t="s">
        <v>8</v>
      </c>
      <c r="E1006" s="23"/>
      <c r="F1006" s="23"/>
      <c r="G1006" s="23">
        <v>0</v>
      </c>
      <c r="H1006" s="23"/>
      <c r="I1006" s="23"/>
      <c r="J1006" s="23">
        <f t="shared" si="1882"/>
        <v>0</v>
      </c>
      <c r="K1006" s="23">
        <f t="shared" si="1883"/>
        <v>0</v>
      </c>
      <c r="L1006" s="24" t="e">
        <f t="shared" si="1884"/>
        <v>#DIV/0!</v>
      </c>
      <c r="M1006" s="28">
        <v>0</v>
      </c>
      <c r="N1006" s="28">
        <v>0</v>
      </c>
      <c r="O1006" s="23"/>
      <c r="P1006" s="23">
        <f t="shared" si="1991"/>
        <v>0</v>
      </c>
      <c r="Q1006" s="23">
        <f t="shared" si="1992"/>
        <v>0</v>
      </c>
      <c r="R1006" s="26" t="e">
        <f t="shared" si="1984"/>
        <v>#DIV/0!</v>
      </c>
      <c r="S1006" s="28">
        <v>0</v>
      </c>
      <c r="T1006" s="68"/>
      <c r="U1006" s="12" t="s">
        <v>92</v>
      </c>
    </row>
    <row r="1007" spans="1:21" ht="18.75" hidden="1" x14ac:dyDescent="0.25">
      <c r="A1007" s="13" t="str">
        <f t="shared" si="1877"/>
        <v>b</v>
      </c>
      <c r="B1007" s="13" t="str">
        <f t="shared" si="1878"/>
        <v>b</v>
      </c>
      <c r="C1007" s="5" t="s">
        <v>2</v>
      </c>
      <c r="D1007" s="7" t="s">
        <v>9</v>
      </c>
      <c r="E1007" s="23"/>
      <c r="F1007" s="23"/>
      <c r="G1007" s="23">
        <v>0</v>
      </c>
      <c r="H1007" s="23"/>
      <c r="I1007" s="23"/>
      <c r="J1007" s="23">
        <f t="shared" si="1882"/>
        <v>0</v>
      </c>
      <c r="K1007" s="23">
        <f t="shared" si="1883"/>
        <v>0</v>
      </c>
      <c r="L1007" s="24" t="e">
        <f t="shared" si="1884"/>
        <v>#DIV/0!</v>
      </c>
      <c r="M1007" s="28">
        <v>0</v>
      </c>
      <c r="N1007" s="28">
        <v>0</v>
      </c>
      <c r="O1007" s="23"/>
      <c r="P1007" s="23">
        <f t="shared" si="1991"/>
        <v>0</v>
      </c>
      <c r="Q1007" s="23">
        <f t="shared" si="1992"/>
        <v>0</v>
      </c>
      <c r="R1007" s="26" t="e">
        <f t="shared" si="1984"/>
        <v>#DIV/0!</v>
      </c>
      <c r="S1007" s="28">
        <v>0</v>
      </c>
      <c r="T1007" s="68"/>
      <c r="U1007" s="12" t="s">
        <v>92</v>
      </c>
    </row>
    <row r="1008" spans="1:21" ht="18.75" hidden="1" x14ac:dyDescent="0.25">
      <c r="A1008" s="13" t="str">
        <f t="shared" si="1877"/>
        <v>b</v>
      </c>
      <c r="B1008" s="13" t="str">
        <f t="shared" si="1878"/>
        <v>b</v>
      </c>
      <c r="C1008" s="5" t="s">
        <v>2</v>
      </c>
      <c r="D1008" s="7" t="s">
        <v>10</v>
      </c>
      <c r="E1008" s="34"/>
      <c r="F1008" s="34"/>
      <c r="G1008" s="34">
        <v>0</v>
      </c>
      <c r="H1008" s="34"/>
      <c r="I1008" s="34"/>
      <c r="J1008" s="34">
        <f t="shared" si="1882"/>
        <v>0</v>
      </c>
      <c r="K1008" s="34">
        <f t="shared" si="1883"/>
        <v>0</v>
      </c>
      <c r="L1008" s="35" t="e">
        <f t="shared" si="1884"/>
        <v>#DIV/0!</v>
      </c>
      <c r="M1008" s="39">
        <v>0</v>
      </c>
      <c r="N1008" s="39">
        <v>0</v>
      </c>
      <c r="O1008" s="34"/>
      <c r="P1008" s="34">
        <f t="shared" si="1991"/>
        <v>0</v>
      </c>
      <c r="Q1008" s="34">
        <f t="shared" si="1992"/>
        <v>0</v>
      </c>
      <c r="R1008" s="36" t="e">
        <f t="shared" si="1984"/>
        <v>#DIV/0!</v>
      </c>
      <c r="S1008" s="39">
        <v>0</v>
      </c>
      <c r="T1008" s="67"/>
      <c r="U1008" s="12" t="s">
        <v>92</v>
      </c>
    </row>
    <row r="1009" spans="1:21" ht="18.75" hidden="1" x14ac:dyDescent="0.25">
      <c r="A1009" s="13" t="str">
        <f t="shared" si="1877"/>
        <v>b</v>
      </c>
      <c r="B1009" s="13" t="str">
        <f t="shared" si="1878"/>
        <v>b</v>
      </c>
      <c r="C1009" s="5" t="s">
        <v>2</v>
      </c>
      <c r="D1009" s="4" t="s">
        <v>11</v>
      </c>
      <c r="E1009" s="22"/>
      <c r="F1009" s="22"/>
      <c r="G1009" s="22">
        <v>0</v>
      </c>
      <c r="H1009" s="22"/>
      <c r="I1009" s="22"/>
      <c r="J1009" s="23">
        <f t="shared" si="1882"/>
        <v>0</v>
      </c>
      <c r="K1009" s="23">
        <f t="shared" si="1883"/>
        <v>0</v>
      </c>
      <c r="L1009" s="24" t="e">
        <f t="shared" si="1884"/>
        <v>#DIV/0!</v>
      </c>
      <c r="M1009" s="22">
        <v>0</v>
      </c>
      <c r="N1009" s="22">
        <v>0</v>
      </c>
      <c r="O1009" s="22"/>
      <c r="P1009" s="22">
        <f t="shared" si="1991"/>
        <v>0</v>
      </c>
      <c r="Q1009" s="22">
        <f t="shared" si="1992"/>
        <v>0</v>
      </c>
      <c r="R1009" s="25" t="e">
        <f t="shared" si="1984"/>
        <v>#DIV/0!</v>
      </c>
      <c r="S1009" s="22">
        <v>0</v>
      </c>
      <c r="T1009" s="63"/>
      <c r="U1009" s="12" t="s">
        <v>92</v>
      </c>
    </row>
    <row r="1010" spans="1:21" ht="18.75" hidden="1" x14ac:dyDescent="0.25">
      <c r="A1010" s="13" t="str">
        <f t="shared" si="1877"/>
        <v>b</v>
      </c>
      <c r="B1010" s="13" t="str">
        <f t="shared" si="1878"/>
        <v>b</v>
      </c>
      <c r="C1010" s="5" t="s">
        <v>2</v>
      </c>
      <c r="D1010" s="4" t="s">
        <v>12</v>
      </c>
      <c r="E1010" s="22"/>
      <c r="F1010" s="22"/>
      <c r="G1010" s="22">
        <v>0</v>
      </c>
      <c r="H1010" s="22"/>
      <c r="I1010" s="22"/>
      <c r="J1010" s="23">
        <f t="shared" si="1882"/>
        <v>0</v>
      </c>
      <c r="K1010" s="23">
        <f t="shared" si="1883"/>
        <v>0</v>
      </c>
      <c r="L1010" s="24" t="e">
        <f t="shared" si="1884"/>
        <v>#DIV/0!</v>
      </c>
      <c r="M1010" s="22">
        <v>0</v>
      </c>
      <c r="N1010" s="22">
        <v>0</v>
      </c>
      <c r="O1010" s="22"/>
      <c r="P1010" s="22">
        <f t="shared" si="1991"/>
        <v>0</v>
      </c>
      <c r="Q1010" s="22">
        <f t="shared" si="1992"/>
        <v>0</v>
      </c>
      <c r="R1010" s="25" t="e">
        <f t="shared" si="1984"/>
        <v>#DIV/0!</v>
      </c>
      <c r="S1010" s="22">
        <v>0</v>
      </c>
      <c r="T1010" s="63"/>
      <c r="U1010" s="12" t="s">
        <v>92</v>
      </c>
    </row>
    <row r="1011" spans="1:21" ht="18.75" hidden="1" x14ac:dyDescent="0.25">
      <c r="A1011" s="13" t="str">
        <f t="shared" si="1877"/>
        <v>b</v>
      </c>
      <c r="B1011" s="13" t="str">
        <f t="shared" si="1878"/>
        <v>b</v>
      </c>
      <c r="C1011" s="5" t="s">
        <v>2</v>
      </c>
      <c r="D1011" s="4" t="s">
        <v>13</v>
      </c>
      <c r="E1011" s="23"/>
      <c r="F1011" s="23"/>
      <c r="G1011" s="23">
        <v>0</v>
      </c>
      <c r="H1011" s="23"/>
      <c r="I1011" s="23"/>
      <c r="J1011" s="23">
        <f t="shared" si="1882"/>
        <v>0</v>
      </c>
      <c r="K1011" s="23">
        <f t="shared" si="1883"/>
        <v>0</v>
      </c>
      <c r="L1011" s="24" t="e">
        <f t="shared" si="1884"/>
        <v>#DIV/0!</v>
      </c>
      <c r="M1011" s="22">
        <v>0</v>
      </c>
      <c r="N1011" s="22">
        <v>0</v>
      </c>
      <c r="O1011" s="23"/>
      <c r="P1011" s="23">
        <f t="shared" si="1991"/>
        <v>0</v>
      </c>
      <c r="Q1011" s="23">
        <f t="shared" si="1992"/>
        <v>0</v>
      </c>
      <c r="R1011" s="26" t="e">
        <f t="shared" si="1984"/>
        <v>#DIV/0!</v>
      </c>
      <c r="S1011" s="22">
        <v>0</v>
      </c>
      <c r="T1011" s="63"/>
      <c r="U1011" s="12" t="s">
        <v>92</v>
      </c>
    </row>
    <row r="1012" spans="1:21" ht="18.75" hidden="1" x14ac:dyDescent="0.25">
      <c r="A1012" s="13" t="str">
        <f t="shared" si="1877"/>
        <v>b</v>
      </c>
      <c r="B1012" s="13" t="str">
        <f t="shared" si="1878"/>
        <v>a</v>
      </c>
      <c r="C1012" s="16" t="s">
        <v>190</v>
      </c>
      <c r="D1012" s="17" t="s">
        <v>191</v>
      </c>
      <c r="E1012" s="22">
        <f t="shared" ref="E1012" si="1993">E1013+E1021+E1022+E1023</f>
        <v>0</v>
      </c>
      <c r="F1012" s="22"/>
      <c r="G1012" s="22">
        <f t="shared" ref="G1012" si="1994">G1013+G1021+G1022+G1023</f>
        <v>2000000</v>
      </c>
      <c r="H1012" s="22">
        <f t="shared" ref="H1012:I1012" si="1995">H1013+H1021+H1022+H1023</f>
        <v>94750</v>
      </c>
      <c r="I1012" s="22">
        <f t="shared" si="1995"/>
        <v>1905250</v>
      </c>
      <c r="J1012" s="23">
        <f t="shared" si="1882"/>
        <v>2000000</v>
      </c>
      <c r="K1012" s="23">
        <f t="shared" si="1883"/>
        <v>0</v>
      </c>
      <c r="L1012" s="24">
        <f t="shared" si="1884"/>
        <v>1</v>
      </c>
      <c r="M1012" s="27">
        <f t="shared" ref="M1012:Q1012" si="1996">M1013+M1021+M1022+M1023</f>
        <v>4500000</v>
      </c>
      <c r="N1012" s="27">
        <f t="shared" si="1996"/>
        <v>2000000</v>
      </c>
      <c r="O1012" s="22">
        <f t="shared" si="1996"/>
        <v>2500000</v>
      </c>
      <c r="P1012" s="22">
        <f t="shared" si="1996"/>
        <v>4500000</v>
      </c>
      <c r="Q1012" s="22">
        <f t="shared" si="1996"/>
        <v>-2500000</v>
      </c>
      <c r="R1012" s="25">
        <f t="shared" ref="R1012:R1023" si="1997">P1012/N1012</f>
        <v>2.25</v>
      </c>
      <c r="S1012" s="27">
        <f t="shared" ref="S1012" si="1998">S1013+S1021+S1022+S1023</f>
        <v>0</v>
      </c>
      <c r="T1012" s="72"/>
      <c r="U1012" s="12" t="s">
        <v>91</v>
      </c>
    </row>
    <row r="1013" spans="1:21" ht="18.75" hidden="1" x14ac:dyDescent="0.25">
      <c r="A1013" s="13" t="str">
        <f t="shared" si="1877"/>
        <v>b</v>
      </c>
      <c r="B1013" s="13" t="str">
        <f t="shared" si="1878"/>
        <v>a</v>
      </c>
      <c r="C1013" s="3" t="s">
        <v>2</v>
      </c>
      <c r="D1013" s="4" t="s">
        <v>3</v>
      </c>
      <c r="E1013" s="23">
        <f t="shared" ref="E1013" si="1999">E1014+E1015+E1016+E1017+E1018+E1019+E1020</f>
        <v>0</v>
      </c>
      <c r="F1013" s="23"/>
      <c r="G1013" s="23">
        <f t="shared" ref="G1013" si="2000">G1014+G1015+G1016+G1017+G1018+G1019+G1020</f>
        <v>2000000</v>
      </c>
      <c r="H1013" s="23">
        <f t="shared" ref="H1013:I1013" si="2001">H1014+H1015+H1016+H1017+H1018+H1019+H1020</f>
        <v>94750</v>
      </c>
      <c r="I1013" s="23">
        <f t="shared" si="2001"/>
        <v>1905250</v>
      </c>
      <c r="J1013" s="23">
        <f t="shared" si="1882"/>
        <v>2000000</v>
      </c>
      <c r="K1013" s="49">
        <f t="shared" si="1883"/>
        <v>0</v>
      </c>
      <c r="L1013" s="50">
        <f t="shared" si="1884"/>
        <v>1</v>
      </c>
      <c r="M1013" s="22">
        <f t="shared" ref="M1013:Q1013" si="2002">M1014+M1015+M1016+M1017+M1018+M1019+M1020</f>
        <v>4500000</v>
      </c>
      <c r="N1013" s="22">
        <f t="shared" si="2002"/>
        <v>2000000</v>
      </c>
      <c r="O1013" s="23">
        <f t="shared" si="2002"/>
        <v>2500000</v>
      </c>
      <c r="P1013" s="23">
        <f t="shared" si="2002"/>
        <v>4500000</v>
      </c>
      <c r="Q1013" s="49">
        <f t="shared" si="2002"/>
        <v>-2500000</v>
      </c>
      <c r="R1013" s="53">
        <f t="shared" si="1997"/>
        <v>2.25</v>
      </c>
      <c r="S1013" s="22">
        <f t="shared" ref="S1013" si="2003">S1014+S1015+S1016+S1017+S1018+S1019+S1020</f>
        <v>0</v>
      </c>
      <c r="T1013" s="63"/>
      <c r="U1013" s="12" t="s">
        <v>91</v>
      </c>
    </row>
    <row r="1014" spans="1:21" ht="18.75" hidden="1" x14ac:dyDescent="0.25">
      <c r="A1014" s="13" t="str">
        <f t="shared" si="1877"/>
        <v>b</v>
      </c>
      <c r="B1014" s="13" t="str">
        <f t="shared" si="1878"/>
        <v>b</v>
      </c>
      <c r="C1014" s="5" t="s">
        <v>2</v>
      </c>
      <c r="D1014" s="6" t="s">
        <v>4</v>
      </c>
      <c r="E1014" s="23"/>
      <c r="F1014" s="23"/>
      <c r="G1014" s="23">
        <v>0</v>
      </c>
      <c r="H1014" s="23"/>
      <c r="I1014" s="23"/>
      <c r="J1014" s="23">
        <f t="shared" si="1882"/>
        <v>0</v>
      </c>
      <c r="K1014" s="23">
        <f t="shared" si="1883"/>
        <v>0</v>
      </c>
      <c r="L1014" s="24" t="e">
        <f t="shared" si="1884"/>
        <v>#DIV/0!</v>
      </c>
      <c r="M1014" s="28">
        <v>0</v>
      </c>
      <c r="N1014" s="28">
        <v>0</v>
      </c>
      <c r="O1014" s="23"/>
      <c r="P1014" s="23">
        <f t="shared" ref="P1014:P1023" si="2004">J1014+O1014</f>
        <v>0</v>
      </c>
      <c r="Q1014" s="23">
        <f t="shared" ref="Q1014:Q1023" si="2005">N1014-P1014</f>
        <v>0</v>
      </c>
      <c r="R1014" s="26" t="e">
        <f t="shared" si="1997"/>
        <v>#DIV/0!</v>
      </c>
      <c r="S1014" s="28">
        <v>0</v>
      </c>
      <c r="T1014" s="68"/>
      <c r="U1014" s="12" t="s">
        <v>91</v>
      </c>
    </row>
    <row r="1015" spans="1:21" ht="18.75" hidden="1" x14ac:dyDescent="0.25">
      <c r="A1015" s="13" t="str">
        <f t="shared" si="1877"/>
        <v>b</v>
      </c>
      <c r="B1015" s="13" t="str">
        <f t="shared" si="1878"/>
        <v>a</v>
      </c>
      <c r="C1015" s="5" t="s">
        <v>2</v>
      </c>
      <c r="D1015" s="6" t="s">
        <v>5</v>
      </c>
      <c r="E1015" s="23"/>
      <c r="F1015" s="23"/>
      <c r="G1015" s="23">
        <v>150000</v>
      </c>
      <c r="H1015" s="23">
        <v>1750</v>
      </c>
      <c r="I1015" s="23">
        <v>148250</v>
      </c>
      <c r="J1015" s="23">
        <f t="shared" si="1882"/>
        <v>150000</v>
      </c>
      <c r="K1015" s="49">
        <f t="shared" si="1883"/>
        <v>0</v>
      </c>
      <c r="L1015" s="50">
        <f t="shared" si="1884"/>
        <v>1</v>
      </c>
      <c r="M1015" s="28">
        <v>150000</v>
      </c>
      <c r="N1015" s="28">
        <v>150000</v>
      </c>
      <c r="O1015" s="23"/>
      <c r="P1015" s="23">
        <f t="shared" si="2004"/>
        <v>150000</v>
      </c>
      <c r="Q1015" s="49">
        <f t="shared" si="2005"/>
        <v>0</v>
      </c>
      <c r="R1015" s="53">
        <f t="shared" si="1997"/>
        <v>1</v>
      </c>
      <c r="S1015" s="28">
        <v>0</v>
      </c>
      <c r="T1015" s="68"/>
      <c r="U1015" s="12" t="s">
        <v>91</v>
      </c>
    </row>
    <row r="1016" spans="1:21" ht="18.75" hidden="1" x14ac:dyDescent="0.25">
      <c r="A1016" s="13" t="str">
        <f t="shared" si="1877"/>
        <v>b</v>
      </c>
      <c r="B1016" s="13" t="str">
        <f t="shared" si="1878"/>
        <v>b</v>
      </c>
      <c r="C1016" s="5" t="s">
        <v>2</v>
      </c>
      <c r="D1016" s="6" t="s">
        <v>6</v>
      </c>
      <c r="E1016" s="23"/>
      <c r="F1016" s="23"/>
      <c r="G1016" s="23">
        <v>0</v>
      </c>
      <c r="H1016" s="23"/>
      <c r="I1016" s="23"/>
      <c r="J1016" s="23">
        <f t="shared" si="1882"/>
        <v>0</v>
      </c>
      <c r="K1016" s="23">
        <f t="shared" si="1883"/>
        <v>0</v>
      </c>
      <c r="L1016" s="24" t="e">
        <f t="shared" si="1884"/>
        <v>#DIV/0!</v>
      </c>
      <c r="M1016" s="28">
        <v>0</v>
      </c>
      <c r="N1016" s="28">
        <v>0</v>
      </c>
      <c r="O1016" s="23"/>
      <c r="P1016" s="23">
        <f t="shared" si="2004"/>
        <v>0</v>
      </c>
      <c r="Q1016" s="23">
        <f t="shared" si="2005"/>
        <v>0</v>
      </c>
      <c r="R1016" s="26" t="e">
        <f t="shared" si="1997"/>
        <v>#DIV/0!</v>
      </c>
      <c r="S1016" s="28">
        <v>0</v>
      </c>
      <c r="T1016" s="68"/>
      <c r="U1016" s="12" t="s">
        <v>91</v>
      </c>
    </row>
    <row r="1017" spans="1:21" ht="18.75" hidden="1" x14ac:dyDescent="0.25">
      <c r="A1017" s="13" t="str">
        <f t="shared" si="1877"/>
        <v>b</v>
      </c>
      <c r="B1017" s="13" t="str">
        <f t="shared" si="1878"/>
        <v>b</v>
      </c>
      <c r="C1017" s="5" t="s">
        <v>2</v>
      </c>
      <c r="D1017" s="7" t="s">
        <v>7</v>
      </c>
      <c r="E1017" s="23"/>
      <c r="F1017" s="23"/>
      <c r="G1017" s="23">
        <v>0</v>
      </c>
      <c r="H1017" s="23"/>
      <c r="I1017" s="23"/>
      <c r="J1017" s="23">
        <f t="shared" si="1882"/>
        <v>0</v>
      </c>
      <c r="K1017" s="23">
        <f t="shared" si="1883"/>
        <v>0</v>
      </c>
      <c r="L1017" s="24" t="e">
        <f t="shared" si="1884"/>
        <v>#DIV/0!</v>
      </c>
      <c r="M1017" s="28">
        <v>0</v>
      </c>
      <c r="N1017" s="28">
        <v>0</v>
      </c>
      <c r="O1017" s="23"/>
      <c r="P1017" s="23">
        <f t="shared" si="2004"/>
        <v>0</v>
      </c>
      <c r="Q1017" s="23">
        <f t="shared" si="2005"/>
        <v>0</v>
      </c>
      <c r="R1017" s="26" t="e">
        <f t="shared" si="1997"/>
        <v>#DIV/0!</v>
      </c>
      <c r="S1017" s="28">
        <v>0</v>
      </c>
      <c r="T1017" s="68"/>
      <c r="U1017" s="12" t="s">
        <v>91</v>
      </c>
    </row>
    <row r="1018" spans="1:21" ht="18.75" hidden="1" x14ac:dyDescent="0.25">
      <c r="A1018" s="13" t="str">
        <f t="shared" si="1877"/>
        <v>b</v>
      </c>
      <c r="B1018" s="13" t="str">
        <f t="shared" si="1878"/>
        <v>b</v>
      </c>
      <c r="C1018" s="5" t="s">
        <v>2</v>
      </c>
      <c r="D1018" s="7" t="s">
        <v>8</v>
      </c>
      <c r="E1018" s="23"/>
      <c r="F1018" s="23"/>
      <c r="G1018" s="23">
        <v>0</v>
      </c>
      <c r="H1018" s="23"/>
      <c r="I1018" s="23"/>
      <c r="J1018" s="23">
        <f t="shared" si="1882"/>
        <v>0</v>
      </c>
      <c r="K1018" s="23">
        <f t="shared" si="1883"/>
        <v>0</v>
      </c>
      <c r="L1018" s="24" t="e">
        <f t="shared" si="1884"/>
        <v>#DIV/0!</v>
      </c>
      <c r="M1018" s="28">
        <v>0</v>
      </c>
      <c r="N1018" s="28">
        <v>0</v>
      </c>
      <c r="O1018" s="23"/>
      <c r="P1018" s="23">
        <f t="shared" si="2004"/>
        <v>0</v>
      </c>
      <c r="Q1018" s="23">
        <f t="shared" si="2005"/>
        <v>0</v>
      </c>
      <c r="R1018" s="26" t="e">
        <f t="shared" si="1997"/>
        <v>#DIV/0!</v>
      </c>
      <c r="S1018" s="28">
        <v>0</v>
      </c>
      <c r="T1018" s="68"/>
      <c r="U1018" s="12" t="s">
        <v>91</v>
      </c>
    </row>
    <row r="1019" spans="1:21" ht="18.75" hidden="1" x14ac:dyDescent="0.25">
      <c r="A1019" s="13" t="str">
        <f t="shared" si="1877"/>
        <v>b</v>
      </c>
      <c r="B1019" s="13" t="str">
        <f t="shared" si="1878"/>
        <v>b</v>
      </c>
      <c r="C1019" s="5" t="s">
        <v>2</v>
      </c>
      <c r="D1019" s="7" t="s">
        <v>9</v>
      </c>
      <c r="E1019" s="23"/>
      <c r="F1019" s="23"/>
      <c r="G1019" s="23">
        <v>0</v>
      </c>
      <c r="H1019" s="23"/>
      <c r="I1019" s="23"/>
      <c r="J1019" s="23">
        <f t="shared" si="1882"/>
        <v>0</v>
      </c>
      <c r="K1019" s="23">
        <f t="shared" si="1883"/>
        <v>0</v>
      </c>
      <c r="L1019" s="24" t="e">
        <f t="shared" si="1884"/>
        <v>#DIV/0!</v>
      </c>
      <c r="M1019" s="28">
        <v>0</v>
      </c>
      <c r="N1019" s="28">
        <v>0</v>
      </c>
      <c r="O1019" s="23"/>
      <c r="P1019" s="23">
        <f t="shared" si="2004"/>
        <v>0</v>
      </c>
      <c r="Q1019" s="23">
        <f t="shared" si="2005"/>
        <v>0</v>
      </c>
      <c r="R1019" s="26" t="e">
        <f t="shared" si="1997"/>
        <v>#DIV/0!</v>
      </c>
      <c r="S1019" s="28">
        <v>0</v>
      </c>
      <c r="T1019" s="68"/>
      <c r="U1019" s="12" t="s">
        <v>91</v>
      </c>
    </row>
    <row r="1020" spans="1:21" ht="18.75" hidden="1" x14ac:dyDescent="0.25">
      <c r="A1020" s="13" t="str">
        <f t="shared" si="1877"/>
        <v>b</v>
      </c>
      <c r="B1020" s="13" t="str">
        <f t="shared" si="1878"/>
        <v>a</v>
      </c>
      <c r="C1020" s="5" t="s">
        <v>2</v>
      </c>
      <c r="D1020" s="7" t="s">
        <v>10</v>
      </c>
      <c r="E1020" s="23"/>
      <c r="F1020" s="23"/>
      <c r="G1020" s="23">
        <v>1850000</v>
      </c>
      <c r="H1020" s="23">
        <v>93000</v>
      </c>
      <c r="I1020" s="23">
        <v>1757000</v>
      </c>
      <c r="J1020" s="23">
        <f t="shared" si="1882"/>
        <v>1850000</v>
      </c>
      <c r="K1020" s="49">
        <f t="shared" si="1883"/>
        <v>0</v>
      </c>
      <c r="L1020" s="50">
        <f t="shared" si="1884"/>
        <v>1</v>
      </c>
      <c r="M1020" s="28">
        <v>4350000</v>
      </c>
      <c r="N1020" s="28">
        <v>1850000</v>
      </c>
      <c r="O1020" s="23">
        <v>2500000</v>
      </c>
      <c r="P1020" s="23">
        <f t="shared" si="2004"/>
        <v>4350000</v>
      </c>
      <c r="Q1020" s="23">
        <f t="shared" si="2005"/>
        <v>-2500000</v>
      </c>
      <c r="R1020" s="53">
        <f t="shared" si="1997"/>
        <v>2.3513513513513513</v>
      </c>
      <c r="S1020" s="28">
        <v>0</v>
      </c>
      <c r="T1020" s="68"/>
      <c r="U1020" s="12" t="s">
        <v>91</v>
      </c>
    </row>
    <row r="1021" spans="1:21" ht="18.75" hidden="1" x14ac:dyDescent="0.25">
      <c r="A1021" s="13" t="str">
        <f t="shared" si="1877"/>
        <v>b</v>
      </c>
      <c r="B1021" s="13" t="str">
        <f t="shared" si="1878"/>
        <v>b</v>
      </c>
      <c r="C1021" s="5" t="s">
        <v>2</v>
      </c>
      <c r="D1021" s="4" t="s">
        <v>11</v>
      </c>
      <c r="E1021" s="22"/>
      <c r="F1021" s="22"/>
      <c r="G1021" s="22">
        <v>0</v>
      </c>
      <c r="H1021" s="22"/>
      <c r="I1021" s="22"/>
      <c r="J1021" s="23">
        <f t="shared" si="1882"/>
        <v>0</v>
      </c>
      <c r="K1021" s="23">
        <f t="shared" si="1883"/>
        <v>0</v>
      </c>
      <c r="L1021" s="24" t="e">
        <f t="shared" si="1884"/>
        <v>#DIV/0!</v>
      </c>
      <c r="M1021" s="22">
        <v>0</v>
      </c>
      <c r="N1021" s="22">
        <v>0</v>
      </c>
      <c r="O1021" s="22"/>
      <c r="P1021" s="22">
        <f t="shared" si="2004"/>
        <v>0</v>
      </c>
      <c r="Q1021" s="22">
        <f t="shared" si="2005"/>
        <v>0</v>
      </c>
      <c r="R1021" s="25" t="e">
        <f t="shared" si="1997"/>
        <v>#DIV/0!</v>
      </c>
      <c r="S1021" s="22">
        <v>0</v>
      </c>
      <c r="T1021" s="63"/>
      <c r="U1021" s="12" t="s">
        <v>91</v>
      </c>
    </row>
    <row r="1022" spans="1:21" ht="18.75" hidden="1" x14ac:dyDescent="0.25">
      <c r="A1022" s="13" t="str">
        <f t="shared" si="1877"/>
        <v>b</v>
      </c>
      <c r="B1022" s="13" t="str">
        <f t="shared" si="1878"/>
        <v>b</v>
      </c>
      <c r="C1022" s="5" t="s">
        <v>2</v>
      </c>
      <c r="D1022" s="4" t="s">
        <v>12</v>
      </c>
      <c r="E1022" s="22"/>
      <c r="F1022" s="22"/>
      <c r="G1022" s="22">
        <v>0</v>
      </c>
      <c r="H1022" s="22"/>
      <c r="I1022" s="22"/>
      <c r="J1022" s="23">
        <f t="shared" si="1882"/>
        <v>0</v>
      </c>
      <c r="K1022" s="23">
        <f t="shared" si="1883"/>
        <v>0</v>
      </c>
      <c r="L1022" s="24" t="e">
        <f t="shared" si="1884"/>
        <v>#DIV/0!</v>
      </c>
      <c r="M1022" s="22">
        <v>0</v>
      </c>
      <c r="N1022" s="22">
        <v>0</v>
      </c>
      <c r="O1022" s="22"/>
      <c r="P1022" s="22">
        <f t="shared" si="2004"/>
        <v>0</v>
      </c>
      <c r="Q1022" s="22">
        <f t="shared" si="2005"/>
        <v>0</v>
      </c>
      <c r="R1022" s="25" t="e">
        <f t="shared" si="1997"/>
        <v>#DIV/0!</v>
      </c>
      <c r="S1022" s="22">
        <v>0</v>
      </c>
      <c r="T1022" s="63"/>
      <c r="U1022" s="12" t="s">
        <v>91</v>
      </c>
    </row>
    <row r="1023" spans="1:21" ht="18.75" hidden="1" x14ac:dyDescent="0.25">
      <c r="A1023" s="13" t="str">
        <f t="shared" si="1877"/>
        <v>b</v>
      </c>
      <c r="B1023" s="13" t="str">
        <f t="shared" si="1878"/>
        <v>b</v>
      </c>
      <c r="C1023" s="5" t="s">
        <v>2</v>
      </c>
      <c r="D1023" s="4" t="s">
        <v>13</v>
      </c>
      <c r="E1023" s="23"/>
      <c r="F1023" s="23"/>
      <c r="G1023" s="23">
        <v>0</v>
      </c>
      <c r="H1023" s="23"/>
      <c r="I1023" s="23"/>
      <c r="J1023" s="23">
        <f t="shared" si="1882"/>
        <v>0</v>
      </c>
      <c r="K1023" s="23">
        <f t="shared" si="1883"/>
        <v>0</v>
      </c>
      <c r="L1023" s="24" t="e">
        <f t="shared" si="1884"/>
        <v>#DIV/0!</v>
      </c>
      <c r="M1023" s="22">
        <v>0</v>
      </c>
      <c r="N1023" s="22">
        <v>0</v>
      </c>
      <c r="O1023" s="23"/>
      <c r="P1023" s="23">
        <f t="shared" si="2004"/>
        <v>0</v>
      </c>
      <c r="Q1023" s="23">
        <f t="shared" si="2005"/>
        <v>0</v>
      </c>
      <c r="R1023" s="26" t="e">
        <f t="shared" si="1997"/>
        <v>#DIV/0!</v>
      </c>
      <c r="S1023" s="22">
        <v>0</v>
      </c>
      <c r="T1023" s="63"/>
      <c r="U1023" s="12" t="s">
        <v>91</v>
      </c>
    </row>
    <row r="1024" spans="1:21" ht="54" hidden="1" x14ac:dyDescent="0.25">
      <c r="A1024" s="13" t="str">
        <f t="shared" si="1877"/>
        <v>b</v>
      </c>
      <c r="B1024" s="13" t="str">
        <f t="shared" si="1878"/>
        <v>a</v>
      </c>
      <c r="C1024" s="16" t="s">
        <v>192</v>
      </c>
      <c r="D1024" s="17" t="s">
        <v>193</v>
      </c>
      <c r="E1024" s="22">
        <f t="shared" ref="E1024" si="2006">E1025+E1033+E1034+E1035</f>
        <v>0</v>
      </c>
      <c r="F1024" s="22"/>
      <c r="G1024" s="22">
        <f t="shared" ref="G1024" si="2007">G1025+G1033+G1034+G1035</f>
        <v>44810000</v>
      </c>
      <c r="H1024" s="22">
        <f t="shared" ref="H1024:I1024" si="2008">H1025+H1033+H1034+H1035</f>
        <v>35295017</v>
      </c>
      <c r="I1024" s="22">
        <f t="shared" si="2008"/>
        <v>12514983</v>
      </c>
      <c r="J1024" s="23">
        <f t="shared" si="1882"/>
        <v>47810000</v>
      </c>
      <c r="K1024" s="49">
        <f t="shared" si="1883"/>
        <v>-3000000</v>
      </c>
      <c r="L1024" s="50">
        <f t="shared" si="1884"/>
        <v>1.066949341664807</v>
      </c>
      <c r="M1024" s="27">
        <f t="shared" ref="M1024:Q1024" si="2009">M1025+M1033+M1034+M1035</f>
        <v>52700000</v>
      </c>
      <c r="N1024" s="27">
        <f t="shared" si="2009"/>
        <v>55200000</v>
      </c>
      <c r="O1024" s="22">
        <f t="shared" si="2009"/>
        <v>36390000</v>
      </c>
      <c r="P1024" s="22">
        <f t="shared" si="2009"/>
        <v>84200000</v>
      </c>
      <c r="Q1024" s="51">
        <f t="shared" si="2009"/>
        <v>-29000000</v>
      </c>
      <c r="R1024" s="52">
        <f t="shared" ref="R1024:R1035" si="2010">P1024/N1024</f>
        <v>1.5253623188405796</v>
      </c>
      <c r="S1024" s="27">
        <f t="shared" ref="S1024" si="2011">S1025+S1033+S1034+S1035</f>
        <v>0</v>
      </c>
      <c r="T1024" s="70"/>
      <c r="U1024" s="12" t="s">
        <v>91</v>
      </c>
    </row>
    <row r="1025" spans="1:21" ht="18.75" hidden="1" x14ac:dyDescent="0.25">
      <c r="A1025" s="13" t="str">
        <f t="shared" si="1877"/>
        <v>b</v>
      </c>
      <c r="B1025" s="13" t="str">
        <f t="shared" si="1878"/>
        <v>a</v>
      </c>
      <c r="C1025" s="3" t="s">
        <v>2</v>
      </c>
      <c r="D1025" s="4" t="s">
        <v>3</v>
      </c>
      <c r="E1025" s="23">
        <f t="shared" ref="E1025" si="2012">E1026+E1027+E1028+E1029+E1030+E1031+E1032</f>
        <v>0</v>
      </c>
      <c r="F1025" s="23"/>
      <c r="G1025" s="23">
        <f t="shared" ref="G1025" si="2013">G1026+G1027+G1028+G1029+G1030+G1031+G1032</f>
        <v>18820000</v>
      </c>
      <c r="H1025" s="23">
        <f t="shared" ref="H1025:I1025" si="2014">H1026+H1027+H1028+H1029+H1030+H1031+H1032</f>
        <v>15295017</v>
      </c>
      <c r="I1025" s="23">
        <f t="shared" si="2014"/>
        <v>6524983</v>
      </c>
      <c r="J1025" s="23">
        <f t="shared" si="1882"/>
        <v>21820000</v>
      </c>
      <c r="K1025" s="49">
        <f t="shared" si="1883"/>
        <v>-3000000</v>
      </c>
      <c r="L1025" s="50">
        <f t="shared" si="1884"/>
        <v>1.1594048884165782</v>
      </c>
      <c r="M1025" s="22">
        <f t="shared" ref="M1025:Q1025" si="2015">M1026+M1027+M1028+M1029+M1030+M1031+M1032</f>
        <v>22700000</v>
      </c>
      <c r="N1025" s="22">
        <f t="shared" si="2015"/>
        <v>20200000</v>
      </c>
      <c r="O1025" s="23">
        <f t="shared" si="2015"/>
        <v>10380000</v>
      </c>
      <c r="P1025" s="23">
        <f t="shared" si="2015"/>
        <v>32200000</v>
      </c>
      <c r="Q1025" s="49">
        <f t="shared" si="2015"/>
        <v>-12000000</v>
      </c>
      <c r="R1025" s="53">
        <f t="shared" si="2010"/>
        <v>1.5940594059405941</v>
      </c>
      <c r="S1025" s="22">
        <f t="shared" ref="S1025" si="2016">S1026+S1027+S1028+S1029+S1030+S1031+S1032</f>
        <v>0</v>
      </c>
      <c r="T1025" s="63"/>
      <c r="U1025" s="12" t="s">
        <v>91</v>
      </c>
    </row>
    <row r="1026" spans="1:21" ht="18.75" hidden="1" x14ac:dyDescent="0.25">
      <c r="A1026" s="13" t="str">
        <f t="shared" si="1877"/>
        <v>b</v>
      </c>
      <c r="B1026" s="13" t="str">
        <f t="shared" si="1878"/>
        <v>b</v>
      </c>
      <c r="C1026" s="5" t="s">
        <v>2</v>
      </c>
      <c r="D1026" s="6" t="s">
        <v>4</v>
      </c>
      <c r="E1026" s="23">
        <f t="shared" ref="E1026" si="2017">E1038</f>
        <v>0</v>
      </c>
      <c r="F1026" s="23"/>
      <c r="G1026" s="23">
        <f t="shared" ref="G1026" si="2018">G1038</f>
        <v>0</v>
      </c>
      <c r="H1026" s="23">
        <f t="shared" ref="H1026" si="2019">H1038</f>
        <v>0</v>
      </c>
      <c r="I1026" s="23"/>
      <c r="J1026" s="23">
        <f t="shared" si="1882"/>
        <v>0</v>
      </c>
      <c r="K1026" s="23">
        <f t="shared" si="1883"/>
        <v>0</v>
      </c>
      <c r="L1026" s="24" t="e">
        <f t="shared" si="1884"/>
        <v>#DIV/0!</v>
      </c>
      <c r="M1026" s="28">
        <f t="shared" ref="M1026:O1026" si="2020">M1038</f>
        <v>0</v>
      </c>
      <c r="N1026" s="28">
        <f t="shared" si="2020"/>
        <v>0</v>
      </c>
      <c r="O1026" s="23">
        <f t="shared" si="2020"/>
        <v>0</v>
      </c>
      <c r="P1026" s="23">
        <f t="shared" ref="P1026:P1035" si="2021">J1026+O1026</f>
        <v>0</v>
      </c>
      <c r="Q1026" s="23">
        <f t="shared" ref="Q1026:Q1035" si="2022">N1026-P1026</f>
        <v>0</v>
      </c>
      <c r="R1026" s="26" t="e">
        <f t="shared" si="2010"/>
        <v>#DIV/0!</v>
      </c>
      <c r="S1026" s="28">
        <f t="shared" ref="S1026" si="2023">S1038</f>
        <v>0</v>
      </c>
      <c r="T1026" s="68"/>
      <c r="U1026" s="12" t="s">
        <v>91</v>
      </c>
    </row>
    <row r="1027" spans="1:21" ht="18.75" hidden="1" x14ac:dyDescent="0.25">
      <c r="A1027" s="13" t="str">
        <f t="shared" si="1877"/>
        <v>b</v>
      </c>
      <c r="B1027" s="13" t="str">
        <f t="shared" si="1878"/>
        <v>a</v>
      </c>
      <c r="C1027" s="5" t="s">
        <v>2</v>
      </c>
      <c r="D1027" s="6" t="s">
        <v>5</v>
      </c>
      <c r="E1027" s="23">
        <f t="shared" ref="E1027" si="2024">E1039</f>
        <v>0</v>
      </c>
      <c r="F1027" s="23"/>
      <c r="G1027" s="23">
        <f t="shared" ref="G1027" si="2025">G1039</f>
        <v>840000</v>
      </c>
      <c r="H1027" s="23">
        <f t="shared" ref="H1027:I1027" si="2026">H1039</f>
        <v>232510</v>
      </c>
      <c r="I1027" s="23">
        <f t="shared" si="2026"/>
        <v>607490</v>
      </c>
      <c r="J1027" s="23">
        <f t="shared" si="1882"/>
        <v>840000</v>
      </c>
      <c r="K1027" s="49">
        <f t="shared" si="1883"/>
        <v>0</v>
      </c>
      <c r="L1027" s="50">
        <f t="shared" si="1884"/>
        <v>1</v>
      </c>
      <c r="M1027" s="28">
        <f t="shared" ref="M1027:O1027" si="2027">M1039</f>
        <v>1200000</v>
      </c>
      <c r="N1027" s="28">
        <f t="shared" si="2027"/>
        <v>1200000</v>
      </c>
      <c r="O1027" s="23">
        <f t="shared" si="2027"/>
        <v>360000</v>
      </c>
      <c r="P1027" s="23">
        <f t="shared" si="2021"/>
        <v>1200000</v>
      </c>
      <c r="Q1027" s="49">
        <f t="shared" si="2022"/>
        <v>0</v>
      </c>
      <c r="R1027" s="53">
        <f t="shared" si="2010"/>
        <v>1</v>
      </c>
      <c r="S1027" s="28">
        <f t="shared" ref="S1027" si="2028">S1039</f>
        <v>0</v>
      </c>
      <c r="T1027" s="68"/>
      <c r="U1027" s="12" t="s">
        <v>91</v>
      </c>
    </row>
    <row r="1028" spans="1:21" ht="18.75" hidden="1" x14ac:dyDescent="0.25">
      <c r="A1028" s="13" t="str">
        <f t="shared" ref="A1028:A1059" si="2029">IF((S1028)&gt;0,"a","b")</f>
        <v>b</v>
      </c>
      <c r="B1028" s="13" t="str">
        <f t="shared" ref="B1028:B1059" si="2030">IF((G1028+H1028+E1028+J1028+M1028+N1028+O1028+P1028)&gt;0,"a","b")</f>
        <v>b</v>
      </c>
      <c r="C1028" s="5" t="s">
        <v>2</v>
      </c>
      <c r="D1028" s="6" t="s">
        <v>6</v>
      </c>
      <c r="E1028" s="23">
        <f t="shared" ref="E1028" si="2031">E1040</f>
        <v>0</v>
      </c>
      <c r="F1028" s="23"/>
      <c r="G1028" s="23">
        <f t="shared" ref="G1028" si="2032">G1040</f>
        <v>0</v>
      </c>
      <c r="H1028" s="23">
        <f t="shared" ref="H1028" si="2033">H1040</f>
        <v>0</v>
      </c>
      <c r="I1028" s="23"/>
      <c r="J1028" s="23">
        <f t="shared" ref="J1028:J1059" si="2034">H1028+I1028</f>
        <v>0</v>
      </c>
      <c r="K1028" s="23">
        <f t="shared" ref="K1028:K1059" si="2035">G1028-J1028</f>
        <v>0</v>
      </c>
      <c r="L1028" s="24" t="e">
        <f t="shared" ref="L1028:L1059" si="2036">J1028/G1028</f>
        <v>#DIV/0!</v>
      </c>
      <c r="M1028" s="28">
        <f t="shared" ref="M1028:O1028" si="2037">M1040</f>
        <v>0</v>
      </c>
      <c r="N1028" s="28">
        <f t="shared" si="2037"/>
        <v>0</v>
      </c>
      <c r="O1028" s="23">
        <f t="shared" si="2037"/>
        <v>0</v>
      </c>
      <c r="P1028" s="23">
        <f t="shared" si="2021"/>
        <v>0</v>
      </c>
      <c r="Q1028" s="23">
        <f t="shared" si="2022"/>
        <v>0</v>
      </c>
      <c r="R1028" s="26" t="e">
        <f t="shared" si="2010"/>
        <v>#DIV/0!</v>
      </c>
      <c r="S1028" s="28">
        <f t="shared" ref="S1028" si="2038">S1040</f>
        <v>0</v>
      </c>
      <c r="T1028" s="68"/>
      <c r="U1028" s="12" t="s">
        <v>91</v>
      </c>
    </row>
    <row r="1029" spans="1:21" ht="18.75" hidden="1" x14ac:dyDescent="0.25">
      <c r="A1029" s="13" t="str">
        <f t="shared" si="2029"/>
        <v>b</v>
      </c>
      <c r="B1029" s="13" t="str">
        <f t="shared" si="2030"/>
        <v>b</v>
      </c>
      <c r="C1029" s="5" t="s">
        <v>2</v>
      </c>
      <c r="D1029" s="7" t="s">
        <v>7</v>
      </c>
      <c r="E1029" s="23">
        <f t="shared" ref="E1029" si="2039">E1041</f>
        <v>0</v>
      </c>
      <c r="F1029" s="23"/>
      <c r="G1029" s="23">
        <f t="shared" ref="G1029" si="2040">G1041</f>
        <v>0</v>
      </c>
      <c r="H1029" s="23">
        <f t="shared" ref="H1029" si="2041">H1041</f>
        <v>0</v>
      </c>
      <c r="I1029" s="23"/>
      <c r="J1029" s="23">
        <f t="shared" si="2034"/>
        <v>0</v>
      </c>
      <c r="K1029" s="23">
        <f t="shared" si="2035"/>
        <v>0</v>
      </c>
      <c r="L1029" s="24" t="e">
        <f t="shared" si="2036"/>
        <v>#DIV/0!</v>
      </c>
      <c r="M1029" s="28">
        <f t="shared" ref="M1029:O1029" si="2042">M1041</f>
        <v>0</v>
      </c>
      <c r="N1029" s="28">
        <f t="shared" si="2042"/>
        <v>0</v>
      </c>
      <c r="O1029" s="23">
        <f t="shared" si="2042"/>
        <v>0</v>
      </c>
      <c r="P1029" s="23">
        <f t="shared" si="2021"/>
        <v>0</v>
      </c>
      <c r="Q1029" s="23">
        <f t="shared" si="2022"/>
        <v>0</v>
      </c>
      <c r="R1029" s="26" t="e">
        <f t="shared" si="2010"/>
        <v>#DIV/0!</v>
      </c>
      <c r="S1029" s="28">
        <f t="shared" ref="S1029" si="2043">S1041</f>
        <v>0</v>
      </c>
      <c r="T1029" s="68"/>
      <c r="U1029" s="12" t="s">
        <v>91</v>
      </c>
    </row>
    <row r="1030" spans="1:21" ht="18.75" hidden="1" x14ac:dyDescent="0.25">
      <c r="A1030" s="13" t="str">
        <f t="shared" si="2029"/>
        <v>b</v>
      </c>
      <c r="B1030" s="13" t="str">
        <f t="shared" si="2030"/>
        <v>b</v>
      </c>
      <c r="C1030" s="5" t="s">
        <v>2</v>
      </c>
      <c r="D1030" s="7" t="s">
        <v>8</v>
      </c>
      <c r="E1030" s="23">
        <f t="shared" ref="E1030" si="2044">E1042</f>
        <v>0</v>
      </c>
      <c r="F1030" s="23"/>
      <c r="G1030" s="23">
        <f t="shared" ref="G1030" si="2045">G1042</f>
        <v>0</v>
      </c>
      <c r="H1030" s="23">
        <f t="shared" ref="H1030" si="2046">H1042</f>
        <v>0</v>
      </c>
      <c r="I1030" s="23"/>
      <c r="J1030" s="23">
        <f t="shared" si="2034"/>
        <v>0</v>
      </c>
      <c r="K1030" s="23">
        <f t="shared" si="2035"/>
        <v>0</v>
      </c>
      <c r="L1030" s="24" t="e">
        <f t="shared" si="2036"/>
        <v>#DIV/0!</v>
      </c>
      <c r="M1030" s="28">
        <f t="shared" ref="M1030:O1030" si="2047">M1042</f>
        <v>0</v>
      </c>
      <c r="N1030" s="28">
        <f t="shared" si="2047"/>
        <v>0</v>
      </c>
      <c r="O1030" s="23">
        <f t="shared" si="2047"/>
        <v>0</v>
      </c>
      <c r="P1030" s="23">
        <f t="shared" si="2021"/>
        <v>0</v>
      </c>
      <c r="Q1030" s="23">
        <f t="shared" si="2022"/>
        <v>0</v>
      </c>
      <c r="R1030" s="26" t="e">
        <f t="shared" si="2010"/>
        <v>#DIV/0!</v>
      </c>
      <c r="S1030" s="28">
        <f t="shared" ref="S1030" si="2048">S1042</f>
        <v>0</v>
      </c>
      <c r="T1030" s="68"/>
      <c r="U1030" s="12" t="s">
        <v>91</v>
      </c>
    </row>
    <row r="1031" spans="1:21" ht="18.75" hidden="1" x14ac:dyDescent="0.25">
      <c r="A1031" s="13" t="str">
        <f t="shared" si="2029"/>
        <v>b</v>
      </c>
      <c r="B1031" s="13" t="str">
        <f t="shared" si="2030"/>
        <v>a</v>
      </c>
      <c r="C1031" s="5" t="s">
        <v>2</v>
      </c>
      <c r="D1031" s="7" t="s">
        <v>9</v>
      </c>
      <c r="E1031" s="23">
        <f t="shared" ref="E1031" si="2049">E1043</f>
        <v>0</v>
      </c>
      <c r="F1031" s="23"/>
      <c r="G1031" s="23">
        <f t="shared" ref="G1031" si="2050">G1043</f>
        <v>1500000</v>
      </c>
      <c r="H1031" s="23">
        <f t="shared" ref="H1031:I1031" si="2051">H1043</f>
        <v>1124045</v>
      </c>
      <c r="I1031" s="23">
        <f t="shared" si="2051"/>
        <v>375955</v>
      </c>
      <c r="J1031" s="23">
        <f t="shared" si="2034"/>
        <v>1500000</v>
      </c>
      <c r="K1031" s="49">
        <f t="shared" si="2035"/>
        <v>0</v>
      </c>
      <c r="L1031" s="50">
        <f t="shared" si="2036"/>
        <v>1</v>
      </c>
      <c r="M1031" s="28">
        <f t="shared" ref="M1031:O1031" si="2052">M1043</f>
        <v>2000000</v>
      </c>
      <c r="N1031" s="28">
        <f t="shared" si="2052"/>
        <v>2000000</v>
      </c>
      <c r="O1031" s="23">
        <f t="shared" si="2052"/>
        <v>500000</v>
      </c>
      <c r="P1031" s="23">
        <f t="shared" si="2021"/>
        <v>2000000</v>
      </c>
      <c r="Q1031" s="49">
        <f t="shared" si="2022"/>
        <v>0</v>
      </c>
      <c r="R1031" s="53">
        <f t="shared" si="2010"/>
        <v>1</v>
      </c>
      <c r="S1031" s="28">
        <f t="shared" ref="S1031" si="2053">S1043</f>
        <v>0</v>
      </c>
      <c r="T1031" s="68"/>
      <c r="U1031" s="12" t="s">
        <v>91</v>
      </c>
    </row>
    <row r="1032" spans="1:21" ht="18.75" hidden="1" x14ac:dyDescent="0.25">
      <c r="A1032" s="13" t="str">
        <f t="shared" si="2029"/>
        <v>b</v>
      </c>
      <c r="B1032" s="13" t="str">
        <f t="shared" si="2030"/>
        <v>a</v>
      </c>
      <c r="C1032" s="5" t="s">
        <v>2</v>
      </c>
      <c r="D1032" s="7" t="s">
        <v>10</v>
      </c>
      <c r="E1032" s="23">
        <f t="shared" ref="E1032" si="2054">E1044</f>
        <v>0</v>
      </c>
      <c r="F1032" s="23"/>
      <c r="G1032" s="23">
        <f t="shared" ref="G1032" si="2055">G1044</f>
        <v>16480000</v>
      </c>
      <c r="H1032" s="23">
        <f t="shared" ref="H1032:I1032" si="2056">H1044</f>
        <v>13938462</v>
      </c>
      <c r="I1032" s="23">
        <f t="shared" si="2056"/>
        <v>5541538</v>
      </c>
      <c r="J1032" s="23">
        <f t="shared" si="2034"/>
        <v>19480000</v>
      </c>
      <c r="K1032" s="49">
        <f t="shared" si="2035"/>
        <v>-3000000</v>
      </c>
      <c r="L1032" s="50">
        <f t="shared" si="2036"/>
        <v>1.1820388349514563</v>
      </c>
      <c r="M1032" s="28">
        <f t="shared" ref="M1032:O1032" si="2057">M1044</f>
        <v>19500000</v>
      </c>
      <c r="N1032" s="28">
        <f t="shared" si="2057"/>
        <v>17000000</v>
      </c>
      <c r="O1032" s="23">
        <f t="shared" si="2057"/>
        <v>9520000</v>
      </c>
      <c r="P1032" s="23">
        <f t="shared" si="2021"/>
        <v>29000000</v>
      </c>
      <c r="Q1032" s="49">
        <f t="shared" si="2022"/>
        <v>-12000000</v>
      </c>
      <c r="R1032" s="53">
        <f t="shared" si="2010"/>
        <v>1.7058823529411764</v>
      </c>
      <c r="S1032" s="28">
        <f t="shared" ref="S1032" si="2058">S1044</f>
        <v>0</v>
      </c>
      <c r="T1032" s="68"/>
      <c r="U1032" s="12" t="s">
        <v>91</v>
      </c>
    </row>
    <row r="1033" spans="1:21" ht="18.75" hidden="1" x14ac:dyDescent="0.25">
      <c r="A1033" s="13" t="str">
        <f t="shared" si="2029"/>
        <v>b</v>
      </c>
      <c r="B1033" s="13" t="str">
        <f t="shared" si="2030"/>
        <v>a</v>
      </c>
      <c r="C1033" s="5" t="s">
        <v>2</v>
      </c>
      <c r="D1033" s="4" t="s">
        <v>11</v>
      </c>
      <c r="E1033" s="22">
        <f t="shared" ref="E1033" si="2059">E1045</f>
        <v>0</v>
      </c>
      <c r="F1033" s="22"/>
      <c r="G1033" s="22">
        <f t="shared" ref="G1033" si="2060">G1045</f>
        <v>25990000</v>
      </c>
      <c r="H1033" s="22">
        <f t="shared" ref="H1033:I1033" si="2061">H1045</f>
        <v>20000000</v>
      </c>
      <c r="I1033" s="22">
        <f t="shared" si="2061"/>
        <v>5990000</v>
      </c>
      <c r="J1033" s="23">
        <f t="shared" si="2034"/>
        <v>25990000</v>
      </c>
      <c r="K1033" s="49">
        <f t="shared" si="2035"/>
        <v>0</v>
      </c>
      <c r="L1033" s="50">
        <f t="shared" si="2036"/>
        <v>1</v>
      </c>
      <c r="M1033" s="22">
        <f t="shared" ref="M1033:O1033" si="2062">M1045</f>
        <v>30000000</v>
      </c>
      <c r="N1033" s="22">
        <f t="shared" si="2062"/>
        <v>35000000</v>
      </c>
      <c r="O1033" s="22">
        <f t="shared" si="2062"/>
        <v>26010000</v>
      </c>
      <c r="P1033" s="22">
        <f t="shared" si="2021"/>
        <v>52000000</v>
      </c>
      <c r="Q1033" s="51">
        <f t="shared" si="2022"/>
        <v>-17000000</v>
      </c>
      <c r="R1033" s="52">
        <f t="shared" si="2010"/>
        <v>1.4857142857142858</v>
      </c>
      <c r="S1033" s="22">
        <f t="shared" ref="S1033" si="2063">S1045</f>
        <v>0</v>
      </c>
      <c r="T1033" s="63"/>
      <c r="U1033" s="12" t="s">
        <v>91</v>
      </c>
    </row>
    <row r="1034" spans="1:21" ht="18.75" hidden="1" x14ac:dyDescent="0.25">
      <c r="A1034" s="13" t="str">
        <f t="shared" si="2029"/>
        <v>b</v>
      </c>
      <c r="B1034" s="13" t="str">
        <f t="shared" si="2030"/>
        <v>b</v>
      </c>
      <c r="C1034" s="5" t="s">
        <v>2</v>
      </c>
      <c r="D1034" s="4" t="s">
        <v>12</v>
      </c>
      <c r="E1034" s="22">
        <f t="shared" ref="E1034" si="2064">E1046</f>
        <v>0</v>
      </c>
      <c r="F1034" s="22"/>
      <c r="G1034" s="22">
        <f t="shared" ref="G1034" si="2065">G1046</f>
        <v>0</v>
      </c>
      <c r="H1034" s="22">
        <f t="shared" ref="H1034" si="2066">H1046</f>
        <v>0</v>
      </c>
      <c r="I1034" s="22"/>
      <c r="J1034" s="23">
        <f t="shared" si="2034"/>
        <v>0</v>
      </c>
      <c r="K1034" s="23">
        <f t="shared" si="2035"/>
        <v>0</v>
      </c>
      <c r="L1034" s="24" t="e">
        <f t="shared" si="2036"/>
        <v>#DIV/0!</v>
      </c>
      <c r="M1034" s="22">
        <f t="shared" ref="M1034:O1034" si="2067">M1046</f>
        <v>0</v>
      </c>
      <c r="N1034" s="22">
        <f t="shared" si="2067"/>
        <v>0</v>
      </c>
      <c r="O1034" s="22">
        <f t="shared" si="2067"/>
        <v>0</v>
      </c>
      <c r="P1034" s="22">
        <f t="shared" si="2021"/>
        <v>0</v>
      </c>
      <c r="Q1034" s="22">
        <f t="shared" si="2022"/>
        <v>0</v>
      </c>
      <c r="R1034" s="25" t="e">
        <f t="shared" si="2010"/>
        <v>#DIV/0!</v>
      </c>
      <c r="S1034" s="22">
        <f t="shared" ref="S1034" si="2068">S1046</f>
        <v>0</v>
      </c>
      <c r="T1034" s="63"/>
      <c r="U1034" s="12" t="s">
        <v>91</v>
      </c>
    </row>
    <row r="1035" spans="1:21" ht="18.75" hidden="1" x14ac:dyDescent="0.25">
      <c r="A1035" s="13" t="str">
        <f t="shared" si="2029"/>
        <v>b</v>
      </c>
      <c r="B1035" s="13" t="str">
        <f t="shared" si="2030"/>
        <v>b</v>
      </c>
      <c r="C1035" s="5" t="s">
        <v>2</v>
      </c>
      <c r="D1035" s="4" t="s">
        <v>13</v>
      </c>
      <c r="E1035" s="23">
        <f t="shared" ref="E1035" si="2069">E1047</f>
        <v>0</v>
      </c>
      <c r="F1035" s="23"/>
      <c r="G1035" s="23">
        <f t="shared" ref="G1035" si="2070">G1047</f>
        <v>0</v>
      </c>
      <c r="H1035" s="23">
        <f t="shared" ref="H1035" si="2071">H1047</f>
        <v>0</v>
      </c>
      <c r="I1035" s="23"/>
      <c r="J1035" s="23">
        <f t="shared" si="2034"/>
        <v>0</v>
      </c>
      <c r="K1035" s="23">
        <f t="shared" si="2035"/>
        <v>0</v>
      </c>
      <c r="L1035" s="24" t="e">
        <f t="shared" si="2036"/>
        <v>#DIV/0!</v>
      </c>
      <c r="M1035" s="22">
        <f t="shared" ref="M1035:O1035" si="2072">M1047</f>
        <v>0</v>
      </c>
      <c r="N1035" s="22">
        <f t="shared" si="2072"/>
        <v>0</v>
      </c>
      <c r="O1035" s="23">
        <f t="shared" si="2072"/>
        <v>0</v>
      </c>
      <c r="P1035" s="23">
        <f t="shared" si="2021"/>
        <v>0</v>
      </c>
      <c r="Q1035" s="23">
        <f t="shared" si="2022"/>
        <v>0</v>
      </c>
      <c r="R1035" s="26" t="e">
        <f t="shared" si="2010"/>
        <v>#DIV/0!</v>
      </c>
      <c r="S1035" s="22">
        <f t="shared" ref="S1035" si="2073">S1047</f>
        <v>0</v>
      </c>
      <c r="T1035" s="63"/>
      <c r="U1035" s="12" t="s">
        <v>91</v>
      </c>
    </row>
    <row r="1036" spans="1:21" ht="54" hidden="1" x14ac:dyDescent="0.25">
      <c r="A1036" s="13" t="str">
        <f t="shared" si="2029"/>
        <v>b</v>
      </c>
      <c r="B1036" s="13" t="str">
        <f t="shared" si="2030"/>
        <v>a</v>
      </c>
      <c r="C1036" s="16" t="s">
        <v>194</v>
      </c>
      <c r="D1036" s="17" t="s">
        <v>195</v>
      </c>
      <c r="E1036" s="22">
        <f t="shared" ref="E1036" si="2074">E1037+E1045+E1046+E1047</f>
        <v>0</v>
      </c>
      <c r="F1036" s="22"/>
      <c r="G1036" s="22">
        <f t="shared" ref="G1036" si="2075">G1037+G1045+G1046+G1047</f>
        <v>44810000</v>
      </c>
      <c r="H1036" s="22">
        <f t="shared" ref="H1036:I1036" si="2076">H1037+H1045+H1046+H1047</f>
        <v>35295017</v>
      </c>
      <c r="I1036" s="22">
        <f t="shared" si="2076"/>
        <v>12514983</v>
      </c>
      <c r="J1036" s="23">
        <f t="shared" si="2034"/>
        <v>47810000</v>
      </c>
      <c r="K1036" s="23">
        <f t="shared" si="2035"/>
        <v>-3000000</v>
      </c>
      <c r="L1036" s="24">
        <f t="shared" si="2036"/>
        <v>1.066949341664807</v>
      </c>
      <c r="M1036" s="27">
        <f t="shared" ref="M1036:Q1036" si="2077">M1037+M1045+M1046+M1047</f>
        <v>52700000</v>
      </c>
      <c r="N1036" s="27">
        <f t="shared" si="2077"/>
        <v>55200000</v>
      </c>
      <c r="O1036" s="22">
        <f t="shared" si="2077"/>
        <v>36390000</v>
      </c>
      <c r="P1036" s="22">
        <f t="shared" si="2077"/>
        <v>84200000</v>
      </c>
      <c r="Q1036" s="22">
        <f t="shared" si="2077"/>
        <v>-29000000</v>
      </c>
      <c r="R1036" s="52">
        <f t="shared" ref="R1036:R1047" si="2078">P1036/N1036</f>
        <v>1.5253623188405796</v>
      </c>
      <c r="S1036" s="27">
        <f t="shared" ref="S1036" si="2079">S1037+S1045+S1046+S1047</f>
        <v>0</v>
      </c>
      <c r="T1036" s="70"/>
      <c r="U1036" s="12" t="s">
        <v>91</v>
      </c>
    </row>
    <row r="1037" spans="1:21" ht="18.75" hidden="1" x14ac:dyDescent="0.25">
      <c r="A1037" s="13" t="str">
        <f t="shared" si="2029"/>
        <v>b</v>
      </c>
      <c r="B1037" s="13" t="str">
        <f t="shared" si="2030"/>
        <v>a</v>
      </c>
      <c r="C1037" s="3" t="s">
        <v>2</v>
      </c>
      <c r="D1037" s="4" t="s">
        <v>3</v>
      </c>
      <c r="E1037" s="23">
        <f t="shared" ref="E1037" si="2080">E1038+E1039+E1040+E1041+E1042+E1043+E1044</f>
        <v>0</v>
      </c>
      <c r="F1037" s="23"/>
      <c r="G1037" s="23">
        <f t="shared" ref="G1037" si="2081">G1038+G1039+G1040+G1041+G1042+G1043+G1044</f>
        <v>18820000</v>
      </c>
      <c r="H1037" s="23">
        <f t="shared" ref="H1037:I1037" si="2082">H1038+H1039+H1040+H1041+H1042+H1043+H1044</f>
        <v>15295017</v>
      </c>
      <c r="I1037" s="23">
        <f t="shared" si="2082"/>
        <v>6524983</v>
      </c>
      <c r="J1037" s="23">
        <f t="shared" si="2034"/>
        <v>21820000</v>
      </c>
      <c r="K1037" s="49">
        <f t="shared" si="2035"/>
        <v>-3000000</v>
      </c>
      <c r="L1037" s="50">
        <f t="shared" si="2036"/>
        <v>1.1594048884165782</v>
      </c>
      <c r="M1037" s="22">
        <f t="shared" ref="M1037:Q1037" si="2083">M1038+M1039+M1040+M1041+M1042+M1043+M1044</f>
        <v>22700000</v>
      </c>
      <c r="N1037" s="22">
        <f t="shared" si="2083"/>
        <v>20200000</v>
      </c>
      <c r="O1037" s="23">
        <f t="shared" si="2083"/>
        <v>10380000</v>
      </c>
      <c r="P1037" s="23">
        <f t="shared" si="2083"/>
        <v>32200000</v>
      </c>
      <c r="Q1037" s="49">
        <f t="shared" si="2083"/>
        <v>-12000000</v>
      </c>
      <c r="R1037" s="53">
        <f t="shared" si="2078"/>
        <v>1.5940594059405941</v>
      </c>
      <c r="S1037" s="22">
        <f t="shared" ref="S1037" si="2084">S1038+S1039+S1040+S1041+S1042+S1043+S1044</f>
        <v>0</v>
      </c>
      <c r="T1037" s="63"/>
      <c r="U1037" s="12" t="s">
        <v>91</v>
      </c>
    </row>
    <row r="1038" spans="1:21" ht="18.75" hidden="1" x14ac:dyDescent="0.25">
      <c r="A1038" s="13" t="str">
        <f t="shared" si="2029"/>
        <v>b</v>
      </c>
      <c r="B1038" s="13" t="str">
        <f t="shared" si="2030"/>
        <v>b</v>
      </c>
      <c r="C1038" s="5" t="s">
        <v>2</v>
      </c>
      <c r="D1038" s="6" t="s">
        <v>4</v>
      </c>
      <c r="E1038" s="23"/>
      <c r="F1038" s="23"/>
      <c r="G1038" s="23">
        <v>0</v>
      </c>
      <c r="H1038" s="23"/>
      <c r="I1038" s="23"/>
      <c r="J1038" s="23">
        <f t="shared" si="2034"/>
        <v>0</v>
      </c>
      <c r="K1038" s="23">
        <f t="shared" si="2035"/>
        <v>0</v>
      </c>
      <c r="L1038" s="24" t="e">
        <f t="shared" si="2036"/>
        <v>#DIV/0!</v>
      </c>
      <c r="M1038" s="28">
        <v>0</v>
      </c>
      <c r="N1038" s="28">
        <v>0</v>
      </c>
      <c r="O1038" s="23"/>
      <c r="P1038" s="23">
        <f t="shared" ref="P1038:P1047" si="2085">J1038+O1038</f>
        <v>0</v>
      </c>
      <c r="Q1038" s="23">
        <f t="shared" ref="Q1038:Q1047" si="2086">N1038-P1038</f>
        <v>0</v>
      </c>
      <c r="R1038" s="26" t="e">
        <f t="shared" si="2078"/>
        <v>#DIV/0!</v>
      </c>
      <c r="S1038" s="28">
        <v>0</v>
      </c>
      <c r="T1038" s="68"/>
      <c r="U1038" s="12" t="s">
        <v>91</v>
      </c>
    </row>
    <row r="1039" spans="1:21" ht="18.75" hidden="1" x14ac:dyDescent="0.25">
      <c r="A1039" s="13" t="str">
        <f t="shared" si="2029"/>
        <v>b</v>
      </c>
      <c r="B1039" s="13" t="str">
        <f t="shared" si="2030"/>
        <v>a</v>
      </c>
      <c r="C1039" s="5" t="s">
        <v>2</v>
      </c>
      <c r="D1039" s="6" t="s">
        <v>5</v>
      </c>
      <c r="E1039" s="23"/>
      <c r="F1039" s="23"/>
      <c r="G1039" s="23">
        <v>840000</v>
      </c>
      <c r="H1039" s="23">
        <v>232510</v>
      </c>
      <c r="I1039" s="23">
        <v>607490</v>
      </c>
      <c r="J1039" s="23">
        <f t="shared" si="2034"/>
        <v>840000</v>
      </c>
      <c r="K1039" s="49">
        <f t="shared" si="2035"/>
        <v>0</v>
      </c>
      <c r="L1039" s="50">
        <f t="shared" si="2036"/>
        <v>1</v>
      </c>
      <c r="M1039" s="28">
        <v>1200000</v>
      </c>
      <c r="N1039" s="28">
        <v>1200000</v>
      </c>
      <c r="O1039" s="23">
        <v>360000</v>
      </c>
      <c r="P1039" s="23">
        <f t="shared" si="2085"/>
        <v>1200000</v>
      </c>
      <c r="Q1039" s="49">
        <f t="shared" si="2086"/>
        <v>0</v>
      </c>
      <c r="R1039" s="53">
        <f t="shared" si="2078"/>
        <v>1</v>
      </c>
      <c r="S1039" s="28">
        <v>0</v>
      </c>
      <c r="T1039" s="68"/>
      <c r="U1039" s="12" t="s">
        <v>91</v>
      </c>
    </row>
    <row r="1040" spans="1:21" ht="18.75" hidden="1" x14ac:dyDescent="0.25">
      <c r="A1040" s="13" t="str">
        <f t="shared" si="2029"/>
        <v>b</v>
      </c>
      <c r="B1040" s="13" t="str">
        <f t="shared" si="2030"/>
        <v>b</v>
      </c>
      <c r="C1040" s="5" t="s">
        <v>2</v>
      </c>
      <c r="D1040" s="6" t="s">
        <v>6</v>
      </c>
      <c r="E1040" s="23"/>
      <c r="F1040" s="23"/>
      <c r="G1040" s="23">
        <v>0</v>
      </c>
      <c r="H1040" s="23"/>
      <c r="I1040" s="23"/>
      <c r="J1040" s="23">
        <f t="shared" si="2034"/>
        <v>0</v>
      </c>
      <c r="K1040" s="23">
        <f t="shared" si="2035"/>
        <v>0</v>
      </c>
      <c r="L1040" s="24" t="e">
        <f t="shared" si="2036"/>
        <v>#DIV/0!</v>
      </c>
      <c r="M1040" s="28">
        <v>0</v>
      </c>
      <c r="N1040" s="28">
        <v>0</v>
      </c>
      <c r="O1040" s="23"/>
      <c r="P1040" s="23">
        <f t="shared" si="2085"/>
        <v>0</v>
      </c>
      <c r="Q1040" s="23">
        <f t="shared" si="2086"/>
        <v>0</v>
      </c>
      <c r="R1040" s="26" t="e">
        <f t="shared" si="2078"/>
        <v>#DIV/0!</v>
      </c>
      <c r="S1040" s="28">
        <v>0</v>
      </c>
      <c r="T1040" s="68"/>
      <c r="U1040" s="12" t="s">
        <v>91</v>
      </c>
    </row>
    <row r="1041" spans="1:21" ht="18.75" hidden="1" x14ac:dyDescent="0.25">
      <c r="A1041" s="13" t="str">
        <f t="shared" si="2029"/>
        <v>b</v>
      </c>
      <c r="B1041" s="13" t="str">
        <f t="shared" si="2030"/>
        <v>b</v>
      </c>
      <c r="C1041" s="5" t="s">
        <v>2</v>
      </c>
      <c r="D1041" s="7" t="s">
        <v>7</v>
      </c>
      <c r="E1041" s="23"/>
      <c r="F1041" s="23"/>
      <c r="G1041" s="23">
        <v>0</v>
      </c>
      <c r="H1041" s="23"/>
      <c r="I1041" s="23"/>
      <c r="J1041" s="23">
        <f t="shared" si="2034"/>
        <v>0</v>
      </c>
      <c r="K1041" s="23">
        <f t="shared" si="2035"/>
        <v>0</v>
      </c>
      <c r="L1041" s="24" t="e">
        <f t="shared" si="2036"/>
        <v>#DIV/0!</v>
      </c>
      <c r="M1041" s="28">
        <v>0</v>
      </c>
      <c r="N1041" s="28">
        <v>0</v>
      </c>
      <c r="O1041" s="23"/>
      <c r="P1041" s="23">
        <f t="shared" si="2085"/>
        <v>0</v>
      </c>
      <c r="Q1041" s="23">
        <f t="shared" si="2086"/>
        <v>0</v>
      </c>
      <c r="R1041" s="26" t="e">
        <f t="shared" si="2078"/>
        <v>#DIV/0!</v>
      </c>
      <c r="S1041" s="28">
        <v>0</v>
      </c>
      <c r="T1041" s="68"/>
      <c r="U1041" s="12" t="s">
        <v>91</v>
      </c>
    </row>
    <row r="1042" spans="1:21" ht="18.75" hidden="1" x14ac:dyDescent="0.25">
      <c r="A1042" s="13" t="str">
        <f t="shared" si="2029"/>
        <v>b</v>
      </c>
      <c r="B1042" s="13" t="str">
        <f t="shared" si="2030"/>
        <v>b</v>
      </c>
      <c r="C1042" s="5" t="s">
        <v>2</v>
      </c>
      <c r="D1042" s="7" t="s">
        <v>8</v>
      </c>
      <c r="E1042" s="23"/>
      <c r="F1042" s="23"/>
      <c r="G1042" s="23">
        <v>0</v>
      </c>
      <c r="H1042" s="23"/>
      <c r="I1042" s="23"/>
      <c r="J1042" s="23">
        <f t="shared" si="2034"/>
        <v>0</v>
      </c>
      <c r="K1042" s="23">
        <f t="shared" si="2035"/>
        <v>0</v>
      </c>
      <c r="L1042" s="24" t="e">
        <f t="shared" si="2036"/>
        <v>#DIV/0!</v>
      </c>
      <c r="M1042" s="28">
        <v>0</v>
      </c>
      <c r="N1042" s="28">
        <v>0</v>
      </c>
      <c r="O1042" s="23"/>
      <c r="P1042" s="23">
        <f t="shared" si="2085"/>
        <v>0</v>
      </c>
      <c r="Q1042" s="23">
        <f t="shared" si="2086"/>
        <v>0</v>
      </c>
      <c r="R1042" s="26" t="e">
        <f t="shared" si="2078"/>
        <v>#DIV/0!</v>
      </c>
      <c r="S1042" s="28">
        <v>0</v>
      </c>
      <c r="T1042" s="68"/>
      <c r="U1042" s="12" t="s">
        <v>91</v>
      </c>
    </row>
    <row r="1043" spans="1:21" ht="18.75" hidden="1" x14ac:dyDescent="0.25">
      <c r="A1043" s="13" t="str">
        <f t="shared" si="2029"/>
        <v>b</v>
      </c>
      <c r="B1043" s="13" t="str">
        <f t="shared" si="2030"/>
        <v>a</v>
      </c>
      <c r="C1043" s="5" t="s">
        <v>2</v>
      </c>
      <c r="D1043" s="7" t="s">
        <v>9</v>
      </c>
      <c r="E1043" s="23"/>
      <c r="F1043" s="23"/>
      <c r="G1043" s="23">
        <v>1500000</v>
      </c>
      <c r="H1043" s="23">
        <v>1124045</v>
      </c>
      <c r="I1043" s="23">
        <v>375955</v>
      </c>
      <c r="J1043" s="23">
        <f t="shared" si="2034"/>
        <v>1500000</v>
      </c>
      <c r="K1043" s="49">
        <f t="shared" si="2035"/>
        <v>0</v>
      </c>
      <c r="L1043" s="50">
        <f t="shared" si="2036"/>
        <v>1</v>
      </c>
      <c r="M1043" s="28">
        <v>2000000</v>
      </c>
      <c r="N1043" s="28">
        <v>2000000</v>
      </c>
      <c r="O1043" s="23">
        <v>500000</v>
      </c>
      <c r="P1043" s="23">
        <f t="shared" si="2085"/>
        <v>2000000</v>
      </c>
      <c r="Q1043" s="49">
        <f t="shared" si="2086"/>
        <v>0</v>
      </c>
      <c r="R1043" s="53">
        <f t="shared" si="2078"/>
        <v>1</v>
      </c>
      <c r="S1043" s="28">
        <v>0</v>
      </c>
      <c r="T1043" s="68"/>
      <c r="U1043" s="12" t="s">
        <v>91</v>
      </c>
    </row>
    <row r="1044" spans="1:21" ht="18.75" hidden="1" x14ac:dyDescent="0.25">
      <c r="A1044" s="13" t="str">
        <f t="shared" si="2029"/>
        <v>b</v>
      </c>
      <c r="B1044" s="13" t="str">
        <f t="shared" si="2030"/>
        <v>a</v>
      </c>
      <c r="C1044" s="5" t="s">
        <v>2</v>
      </c>
      <c r="D1044" s="7" t="s">
        <v>10</v>
      </c>
      <c r="E1044" s="23"/>
      <c r="F1044" s="23"/>
      <c r="G1044" s="23">
        <v>16480000</v>
      </c>
      <c r="H1044" s="23">
        <v>13938462</v>
      </c>
      <c r="I1044" s="56">
        <f>2541538+3000000</f>
        <v>5541538</v>
      </c>
      <c r="J1044" s="23">
        <f t="shared" si="2034"/>
        <v>19480000</v>
      </c>
      <c r="K1044" s="49">
        <f t="shared" si="2035"/>
        <v>-3000000</v>
      </c>
      <c r="L1044" s="50">
        <f t="shared" si="2036"/>
        <v>1.1820388349514563</v>
      </c>
      <c r="M1044" s="28">
        <v>19500000</v>
      </c>
      <c r="N1044" s="28">
        <v>17000000</v>
      </c>
      <c r="O1044" s="23">
        <f>520000+9000000</f>
        <v>9520000</v>
      </c>
      <c r="P1044" s="23">
        <f t="shared" si="2085"/>
        <v>29000000</v>
      </c>
      <c r="Q1044" s="23">
        <f t="shared" si="2086"/>
        <v>-12000000</v>
      </c>
      <c r="R1044" s="53">
        <f t="shared" si="2078"/>
        <v>1.7058823529411764</v>
      </c>
      <c r="S1044" s="28">
        <v>0</v>
      </c>
      <c r="T1044" s="68"/>
      <c r="U1044" s="12" t="s">
        <v>91</v>
      </c>
    </row>
    <row r="1045" spans="1:21" ht="18.75" hidden="1" x14ac:dyDescent="0.25">
      <c r="A1045" s="13" t="str">
        <f t="shared" si="2029"/>
        <v>b</v>
      </c>
      <c r="B1045" s="13" t="str">
        <f t="shared" si="2030"/>
        <v>a</v>
      </c>
      <c r="C1045" s="5" t="s">
        <v>2</v>
      </c>
      <c r="D1045" s="4" t="s">
        <v>11</v>
      </c>
      <c r="E1045" s="22"/>
      <c r="F1045" s="22"/>
      <c r="G1045" s="22">
        <v>25990000</v>
      </c>
      <c r="H1045" s="22">
        <v>20000000</v>
      </c>
      <c r="I1045" s="22">
        <v>5990000</v>
      </c>
      <c r="J1045" s="23">
        <f t="shared" si="2034"/>
        <v>25990000</v>
      </c>
      <c r="K1045" s="49">
        <f t="shared" si="2035"/>
        <v>0</v>
      </c>
      <c r="L1045" s="50">
        <f t="shared" si="2036"/>
        <v>1</v>
      </c>
      <c r="M1045" s="22">
        <v>30000000</v>
      </c>
      <c r="N1045" s="22">
        <v>35000000</v>
      </c>
      <c r="O1045" s="22">
        <f>9010000+17000000</f>
        <v>26010000</v>
      </c>
      <c r="P1045" s="22">
        <f t="shared" si="2085"/>
        <v>52000000</v>
      </c>
      <c r="Q1045" s="22">
        <f t="shared" si="2086"/>
        <v>-17000000</v>
      </c>
      <c r="R1045" s="52">
        <f t="shared" si="2078"/>
        <v>1.4857142857142858</v>
      </c>
      <c r="S1045" s="22">
        <v>0</v>
      </c>
      <c r="T1045" s="63"/>
      <c r="U1045" s="12" t="s">
        <v>91</v>
      </c>
    </row>
    <row r="1046" spans="1:21" ht="18.75" hidden="1" x14ac:dyDescent="0.25">
      <c r="A1046" s="13" t="str">
        <f t="shared" si="2029"/>
        <v>b</v>
      </c>
      <c r="B1046" s="13" t="str">
        <f t="shared" si="2030"/>
        <v>b</v>
      </c>
      <c r="C1046" s="5"/>
      <c r="D1046" s="4" t="s">
        <v>12</v>
      </c>
      <c r="E1046" s="22"/>
      <c r="F1046" s="22"/>
      <c r="G1046" s="22">
        <v>0</v>
      </c>
      <c r="H1046" s="22"/>
      <c r="I1046" s="22"/>
      <c r="J1046" s="23">
        <f t="shared" si="2034"/>
        <v>0</v>
      </c>
      <c r="K1046" s="23">
        <f t="shared" si="2035"/>
        <v>0</v>
      </c>
      <c r="L1046" s="24" t="e">
        <f t="shared" si="2036"/>
        <v>#DIV/0!</v>
      </c>
      <c r="M1046" s="22">
        <v>0</v>
      </c>
      <c r="N1046" s="22">
        <v>0</v>
      </c>
      <c r="O1046" s="22"/>
      <c r="P1046" s="22">
        <f t="shared" si="2085"/>
        <v>0</v>
      </c>
      <c r="Q1046" s="22">
        <f t="shared" si="2086"/>
        <v>0</v>
      </c>
      <c r="R1046" s="25" t="e">
        <f t="shared" si="2078"/>
        <v>#DIV/0!</v>
      </c>
      <c r="S1046" s="22">
        <v>0</v>
      </c>
      <c r="T1046" s="63"/>
      <c r="U1046" s="12" t="s">
        <v>91</v>
      </c>
    </row>
    <row r="1047" spans="1:21" ht="18.75" hidden="1" x14ac:dyDescent="0.25">
      <c r="A1047" s="13" t="str">
        <f t="shared" si="2029"/>
        <v>b</v>
      </c>
      <c r="B1047" s="13" t="str">
        <f t="shared" si="2030"/>
        <v>b</v>
      </c>
      <c r="C1047" s="5" t="s">
        <v>2</v>
      </c>
      <c r="D1047" s="4" t="s">
        <v>13</v>
      </c>
      <c r="E1047" s="23"/>
      <c r="F1047" s="23"/>
      <c r="G1047" s="23">
        <v>0</v>
      </c>
      <c r="H1047" s="23"/>
      <c r="I1047" s="23"/>
      <c r="J1047" s="23">
        <f t="shared" si="2034"/>
        <v>0</v>
      </c>
      <c r="K1047" s="23">
        <f t="shared" si="2035"/>
        <v>0</v>
      </c>
      <c r="L1047" s="24" t="e">
        <f t="shared" si="2036"/>
        <v>#DIV/0!</v>
      </c>
      <c r="M1047" s="22">
        <v>0</v>
      </c>
      <c r="N1047" s="22">
        <v>0</v>
      </c>
      <c r="O1047" s="23"/>
      <c r="P1047" s="23">
        <f t="shared" si="2085"/>
        <v>0</v>
      </c>
      <c r="Q1047" s="23">
        <f t="shared" si="2086"/>
        <v>0</v>
      </c>
      <c r="R1047" s="26" t="e">
        <f t="shared" si="2078"/>
        <v>#DIV/0!</v>
      </c>
      <c r="S1047" s="22">
        <v>0</v>
      </c>
      <c r="T1047" s="63"/>
      <c r="U1047" s="12" t="s">
        <v>91</v>
      </c>
    </row>
    <row r="1048" spans="1:21" ht="36" hidden="1" x14ac:dyDescent="0.25">
      <c r="A1048" s="13" t="str">
        <f t="shared" si="2029"/>
        <v>b</v>
      </c>
      <c r="B1048" s="13" t="str">
        <f t="shared" si="2030"/>
        <v>a</v>
      </c>
      <c r="C1048" s="16" t="s">
        <v>196</v>
      </c>
      <c r="D1048" s="17" t="s">
        <v>197</v>
      </c>
      <c r="E1048" s="38">
        <f t="shared" ref="E1048" si="2087">E1049+E1057+E1058+E1059</f>
        <v>0</v>
      </c>
      <c r="F1048" s="38"/>
      <c r="G1048" s="38">
        <f t="shared" ref="G1048" si="2088">G1049+G1057+G1058+G1059</f>
        <v>74000</v>
      </c>
      <c r="H1048" s="38">
        <f t="shared" ref="H1048:I1048" si="2089">H1049+H1057+H1058+H1059</f>
        <v>11060</v>
      </c>
      <c r="I1048" s="38">
        <f t="shared" si="2089"/>
        <v>62940</v>
      </c>
      <c r="J1048" s="34">
        <f t="shared" si="2034"/>
        <v>74000</v>
      </c>
      <c r="K1048" s="40">
        <f t="shared" si="2035"/>
        <v>0</v>
      </c>
      <c r="L1048" s="41">
        <f t="shared" si="2036"/>
        <v>1</v>
      </c>
      <c r="M1048" s="37">
        <f t="shared" ref="M1048:Q1048" si="2090">M1049+M1057+M1058+M1059</f>
        <v>0</v>
      </c>
      <c r="N1048" s="37">
        <f t="shared" si="2090"/>
        <v>82000</v>
      </c>
      <c r="O1048" s="38">
        <f t="shared" si="2090"/>
        <v>8000</v>
      </c>
      <c r="P1048" s="38">
        <f t="shared" si="2090"/>
        <v>82000</v>
      </c>
      <c r="Q1048" s="43">
        <f t="shared" si="2090"/>
        <v>0</v>
      </c>
      <c r="R1048" s="44">
        <f t="shared" ref="R1048:R1059" si="2091">P1048/N1048</f>
        <v>1</v>
      </c>
      <c r="S1048" s="37">
        <f t="shared" ref="S1048" si="2092">S1049+S1057+S1058+S1059</f>
        <v>0</v>
      </c>
      <c r="T1048" s="65"/>
      <c r="U1048" s="12" t="s">
        <v>92</v>
      </c>
    </row>
    <row r="1049" spans="1:21" ht="18.75" hidden="1" x14ac:dyDescent="0.25">
      <c r="A1049" s="13" t="str">
        <f t="shared" si="2029"/>
        <v>b</v>
      </c>
      <c r="B1049" s="13" t="str">
        <f t="shared" si="2030"/>
        <v>a</v>
      </c>
      <c r="C1049" s="3" t="s">
        <v>2</v>
      </c>
      <c r="D1049" s="4" t="s">
        <v>3</v>
      </c>
      <c r="E1049" s="34">
        <f t="shared" ref="E1049" si="2093">E1050+E1051+E1052+E1053+E1054+E1055+E1056</f>
        <v>0</v>
      </c>
      <c r="F1049" s="34"/>
      <c r="G1049" s="34">
        <f t="shared" ref="G1049" si="2094">G1050+G1051+G1052+G1053+G1054+G1055+G1056</f>
        <v>74000</v>
      </c>
      <c r="H1049" s="34">
        <f t="shared" ref="H1049:I1049" si="2095">H1050+H1051+H1052+H1053+H1054+H1055+H1056</f>
        <v>11060</v>
      </c>
      <c r="I1049" s="34">
        <f t="shared" si="2095"/>
        <v>62940</v>
      </c>
      <c r="J1049" s="34">
        <f t="shared" si="2034"/>
        <v>74000</v>
      </c>
      <c r="K1049" s="40">
        <f t="shared" si="2035"/>
        <v>0</v>
      </c>
      <c r="L1049" s="41">
        <f t="shared" si="2036"/>
        <v>1</v>
      </c>
      <c r="M1049" s="38">
        <f t="shared" ref="M1049:Q1049" si="2096">M1050+M1051+M1052+M1053+M1054+M1055+M1056</f>
        <v>0</v>
      </c>
      <c r="N1049" s="38">
        <f t="shared" si="2096"/>
        <v>82000</v>
      </c>
      <c r="O1049" s="34">
        <f t="shared" si="2096"/>
        <v>8000</v>
      </c>
      <c r="P1049" s="34">
        <f t="shared" si="2096"/>
        <v>82000</v>
      </c>
      <c r="Q1049" s="40">
        <f t="shared" si="2096"/>
        <v>0</v>
      </c>
      <c r="R1049" s="42">
        <f t="shared" si="2091"/>
        <v>1</v>
      </c>
      <c r="S1049" s="38">
        <f t="shared" ref="S1049" si="2097">S1050+S1051+S1052+S1053+S1054+S1055+S1056</f>
        <v>0</v>
      </c>
      <c r="T1049" s="66"/>
      <c r="U1049" s="12" t="s">
        <v>92</v>
      </c>
    </row>
    <row r="1050" spans="1:21" ht="18.75" hidden="1" x14ac:dyDescent="0.25">
      <c r="A1050" s="13" t="str">
        <f t="shared" si="2029"/>
        <v>b</v>
      </c>
      <c r="B1050" s="13" t="str">
        <f t="shared" si="2030"/>
        <v>b</v>
      </c>
      <c r="C1050" s="5" t="s">
        <v>2</v>
      </c>
      <c r="D1050" s="6" t="s">
        <v>4</v>
      </c>
      <c r="E1050" s="23"/>
      <c r="F1050" s="23"/>
      <c r="G1050" s="23">
        <v>0</v>
      </c>
      <c r="H1050" s="23"/>
      <c r="I1050" s="23"/>
      <c r="J1050" s="23">
        <f t="shared" si="2034"/>
        <v>0</v>
      </c>
      <c r="K1050" s="23">
        <f t="shared" si="2035"/>
        <v>0</v>
      </c>
      <c r="L1050" s="24" t="e">
        <f t="shared" si="2036"/>
        <v>#DIV/0!</v>
      </c>
      <c r="M1050" s="28">
        <v>0</v>
      </c>
      <c r="N1050" s="28">
        <v>0</v>
      </c>
      <c r="O1050" s="23"/>
      <c r="P1050" s="23">
        <f t="shared" ref="P1050:P1059" si="2098">J1050+O1050</f>
        <v>0</v>
      </c>
      <c r="Q1050" s="23">
        <f t="shared" ref="Q1050:Q1059" si="2099">N1050-P1050</f>
        <v>0</v>
      </c>
      <c r="R1050" s="26" t="e">
        <f t="shared" si="2091"/>
        <v>#DIV/0!</v>
      </c>
      <c r="S1050" s="28">
        <v>0</v>
      </c>
      <c r="T1050" s="68"/>
      <c r="U1050" s="12" t="s">
        <v>92</v>
      </c>
    </row>
    <row r="1051" spans="1:21" ht="18.75" hidden="1" x14ac:dyDescent="0.25">
      <c r="A1051" s="13" t="str">
        <f t="shared" si="2029"/>
        <v>b</v>
      </c>
      <c r="B1051" s="13" t="str">
        <f t="shared" si="2030"/>
        <v>a</v>
      </c>
      <c r="C1051" s="5" t="s">
        <v>2</v>
      </c>
      <c r="D1051" s="6" t="s">
        <v>5</v>
      </c>
      <c r="E1051" s="34"/>
      <c r="F1051" s="34"/>
      <c r="G1051" s="34">
        <v>24000</v>
      </c>
      <c r="H1051" s="34">
        <v>11060</v>
      </c>
      <c r="I1051" s="34">
        <v>12940</v>
      </c>
      <c r="J1051" s="34">
        <f t="shared" si="2034"/>
        <v>24000</v>
      </c>
      <c r="K1051" s="40">
        <f t="shared" si="2035"/>
        <v>0</v>
      </c>
      <c r="L1051" s="41">
        <f t="shared" si="2036"/>
        <v>1</v>
      </c>
      <c r="M1051" s="39"/>
      <c r="N1051" s="39">
        <v>32000</v>
      </c>
      <c r="O1051" s="34">
        <v>8000</v>
      </c>
      <c r="P1051" s="34">
        <f t="shared" si="2098"/>
        <v>32000</v>
      </c>
      <c r="Q1051" s="40">
        <f t="shared" si="2099"/>
        <v>0</v>
      </c>
      <c r="R1051" s="42">
        <f t="shared" si="2091"/>
        <v>1</v>
      </c>
      <c r="S1051" s="39">
        <v>0</v>
      </c>
      <c r="T1051" s="67"/>
      <c r="U1051" s="12" t="s">
        <v>92</v>
      </c>
    </row>
    <row r="1052" spans="1:21" ht="18.75" hidden="1" x14ac:dyDescent="0.25">
      <c r="A1052" s="13" t="str">
        <f t="shared" si="2029"/>
        <v>b</v>
      </c>
      <c r="B1052" s="13" t="str">
        <f t="shared" si="2030"/>
        <v>b</v>
      </c>
      <c r="C1052" s="5" t="s">
        <v>2</v>
      </c>
      <c r="D1052" s="6" t="s">
        <v>6</v>
      </c>
      <c r="E1052" s="23"/>
      <c r="F1052" s="23"/>
      <c r="G1052" s="23">
        <v>0</v>
      </c>
      <c r="H1052" s="23"/>
      <c r="I1052" s="23"/>
      <c r="J1052" s="23">
        <f t="shared" si="2034"/>
        <v>0</v>
      </c>
      <c r="K1052" s="23">
        <f t="shared" si="2035"/>
        <v>0</v>
      </c>
      <c r="L1052" s="24" t="e">
        <f t="shared" si="2036"/>
        <v>#DIV/0!</v>
      </c>
      <c r="M1052" s="28"/>
      <c r="N1052" s="28">
        <v>0</v>
      </c>
      <c r="O1052" s="23"/>
      <c r="P1052" s="23">
        <f t="shared" si="2098"/>
        <v>0</v>
      </c>
      <c r="Q1052" s="23">
        <f t="shared" si="2099"/>
        <v>0</v>
      </c>
      <c r="R1052" s="26" t="e">
        <f t="shared" si="2091"/>
        <v>#DIV/0!</v>
      </c>
      <c r="S1052" s="28">
        <v>0</v>
      </c>
      <c r="T1052" s="68"/>
      <c r="U1052" s="12" t="s">
        <v>92</v>
      </c>
    </row>
    <row r="1053" spans="1:21" ht="18.75" hidden="1" x14ac:dyDescent="0.25">
      <c r="A1053" s="13" t="str">
        <f t="shared" si="2029"/>
        <v>b</v>
      </c>
      <c r="B1053" s="13" t="str">
        <f t="shared" si="2030"/>
        <v>a</v>
      </c>
      <c r="C1053" s="5" t="s">
        <v>2</v>
      </c>
      <c r="D1053" s="7" t="s">
        <v>7</v>
      </c>
      <c r="E1053" s="34"/>
      <c r="F1053" s="34"/>
      <c r="G1053" s="34">
        <v>50000</v>
      </c>
      <c r="H1053" s="34"/>
      <c r="I1053" s="34">
        <v>50000</v>
      </c>
      <c r="J1053" s="34">
        <f t="shared" si="2034"/>
        <v>50000</v>
      </c>
      <c r="K1053" s="40">
        <f t="shared" si="2035"/>
        <v>0</v>
      </c>
      <c r="L1053" s="41">
        <f t="shared" si="2036"/>
        <v>1</v>
      </c>
      <c r="M1053" s="39"/>
      <c r="N1053" s="39">
        <v>50000</v>
      </c>
      <c r="O1053" s="34"/>
      <c r="P1053" s="34">
        <f t="shared" si="2098"/>
        <v>50000</v>
      </c>
      <c r="Q1053" s="40">
        <f t="shared" si="2099"/>
        <v>0</v>
      </c>
      <c r="R1053" s="42">
        <f t="shared" si="2091"/>
        <v>1</v>
      </c>
      <c r="S1053" s="39">
        <v>0</v>
      </c>
      <c r="T1053" s="67"/>
      <c r="U1053" s="12" t="s">
        <v>92</v>
      </c>
    </row>
    <row r="1054" spans="1:21" ht="18.75" hidden="1" x14ac:dyDescent="0.25">
      <c r="A1054" s="13" t="str">
        <f t="shared" si="2029"/>
        <v>b</v>
      </c>
      <c r="B1054" s="13" t="str">
        <f t="shared" si="2030"/>
        <v>b</v>
      </c>
      <c r="C1054" s="5" t="s">
        <v>2</v>
      </c>
      <c r="D1054" s="7" t="s">
        <v>8</v>
      </c>
      <c r="E1054" s="23"/>
      <c r="F1054" s="23"/>
      <c r="G1054" s="23">
        <v>0</v>
      </c>
      <c r="H1054" s="23"/>
      <c r="I1054" s="23"/>
      <c r="J1054" s="23">
        <f t="shared" si="2034"/>
        <v>0</v>
      </c>
      <c r="K1054" s="23">
        <f t="shared" si="2035"/>
        <v>0</v>
      </c>
      <c r="L1054" s="24" t="e">
        <f t="shared" si="2036"/>
        <v>#DIV/0!</v>
      </c>
      <c r="M1054" s="28"/>
      <c r="N1054" s="28">
        <v>0</v>
      </c>
      <c r="O1054" s="23"/>
      <c r="P1054" s="23">
        <f t="shared" si="2098"/>
        <v>0</v>
      </c>
      <c r="Q1054" s="23">
        <f t="shared" si="2099"/>
        <v>0</v>
      </c>
      <c r="R1054" s="26" t="e">
        <f t="shared" si="2091"/>
        <v>#DIV/0!</v>
      </c>
      <c r="S1054" s="28">
        <v>0</v>
      </c>
      <c r="T1054" s="68"/>
      <c r="U1054" s="12" t="s">
        <v>92</v>
      </c>
    </row>
    <row r="1055" spans="1:21" ht="18.75" hidden="1" x14ac:dyDescent="0.25">
      <c r="A1055" s="13" t="str">
        <f t="shared" si="2029"/>
        <v>b</v>
      </c>
      <c r="B1055" s="13" t="str">
        <f t="shared" si="2030"/>
        <v>b</v>
      </c>
      <c r="C1055" s="5" t="s">
        <v>2</v>
      </c>
      <c r="D1055" s="7" t="s">
        <v>9</v>
      </c>
      <c r="E1055" s="23"/>
      <c r="F1055" s="23"/>
      <c r="G1055" s="23">
        <v>0</v>
      </c>
      <c r="H1055" s="23"/>
      <c r="I1055" s="23"/>
      <c r="J1055" s="23">
        <f t="shared" si="2034"/>
        <v>0</v>
      </c>
      <c r="K1055" s="23">
        <f t="shared" si="2035"/>
        <v>0</v>
      </c>
      <c r="L1055" s="24" t="e">
        <f t="shared" si="2036"/>
        <v>#DIV/0!</v>
      </c>
      <c r="M1055" s="28"/>
      <c r="N1055" s="28">
        <v>0</v>
      </c>
      <c r="O1055" s="23"/>
      <c r="P1055" s="23">
        <f t="shared" si="2098"/>
        <v>0</v>
      </c>
      <c r="Q1055" s="23">
        <f t="shared" si="2099"/>
        <v>0</v>
      </c>
      <c r="R1055" s="26" t="e">
        <f t="shared" si="2091"/>
        <v>#DIV/0!</v>
      </c>
      <c r="S1055" s="28">
        <v>0</v>
      </c>
      <c r="T1055" s="68"/>
      <c r="U1055" s="12" t="s">
        <v>92</v>
      </c>
    </row>
    <row r="1056" spans="1:21" ht="18.75" hidden="1" x14ac:dyDescent="0.25">
      <c r="A1056" s="13" t="str">
        <f t="shared" si="2029"/>
        <v>b</v>
      </c>
      <c r="B1056" s="13" t="str">
        <f t="shared" si="2030"/>
        <v>b</v>
      </c>
      <c r="C1056" s="5" t="s">
        <v>2</v>
      </c>
      <c r="D1056" s="7" t="s">
        <v>10</v>
      </c>
      <c r="E1056" s="23"/>
      <c r="F1056" s="23"/>
      <c r="G1056" s="23">
        <v>0</v>
      </c>
      <c r="H1056" s="23"/>
      <c r="I1056" s="23"/>
      <c r="J1056" s="23">
        <f t="shared" si="2034"/>
        <v>0</v>
      </c>
      <c r="K1056" s="23">
        <f t="shared" si="2035"/>
        <v>0</v>
      </c>
      <c r="L1056" s="24" t="e">
        <f t="shared" si="2036"/>
        <v>#DIV/0!</v>
      </c>
      <c r="M1056" s="28"/>
      <c r="N1056" s="28">
        <v>0</v>
      </c>
      <c r="O1056" s="23"/>
      <c r="P1056" s="23">
        <f t="shared" si="2098"/>
        <v>0</v>
      </c>
      <c r="Q1056" s="23">
        <f t="shared" si="2099"/>
        <v>0</v>
      </c>
      <c r="R1056" s="26" t="e">
        <f t="shared" si="2091"/>
        <v>#DIV/0!</v>
      </c>
      <c r="S1056" s="28">
        <v>0</v>
      </c>
      <c r="T1056" s="68"/>
      <c r="U1056" s="12" t="s">
        <v>92</v>
      </c>
    </row>
    <row r="1057" spans="1:21" ht="18.75" hidden="1" x14ac:dyDescent="0.25">
      <c r="A1057" s="13" t="str">
        <f t="shared" si="2029"/>
        <v>b</v>
      </c>
      <c r="B1057" s="13" t="str">
        <f t="shared" si="2030"/>
        <v>b</v>
      </c>
      <c r="C1057" s="5" t="s">
        <v>2</v>
      </c>
      <c r="D1057" s="4" t="s">
        <v>11</v>
      </c>
      <c r="E1057" s="22"/>
      <c r="F1057" s="22"/>
      <c r="G1057" s="22">
        <v>0</v>
      </c>
      <c r="H1057" s="22"/>
      <c r="I1057" s="22"/>
      <c r="J1057" s="23">
        <f t="shared" si="2034"/>
        <v>0</v>
      </c>
      <c r="K1057" s="23">
        <f t="shared" si="2035"/>
        <v>0</v>
      </c>
      <c r="L1057" s="24" t="e">
        <f t="shared" si="2036"/>
        <v>#DIV/0!</v>
      </c>
      <c r="M1057" s="22"/>
      <c r="N1057" s="22">
        <v>0</v>
      </c>
      <c r="O1057" s="22"/>
      <c r="P1057" s="22">
        <f t="shared" si="2098"/>
        <v>0</v>
      </c>
      <c r="Q1057" s="22">
        <f t="shared" si="2099"/>
        <v>0</v>
      </c>
      <c r="R1057" s="25" t="e">
        <f t="shared" si="2091"/>
        <v>#DIV/0!</v>
      </c>
      <c r="S1057" s="22">
        <v>0</v>
      </c>
      <c r="T1057" s="63"/>
      <c r="U1057" s="12" t="s">
        <v>92</v>
      </c>
    </row>
    <row r="1058" spans="1:21" ht="18.75" hidden="1" x14ac:dyDescent="0.25">
      <c r="A1058" s="13" t="str">
        <f t="shared" si="2029"/>
        <v>b</v>
      </c>
      <c r="B1058" s="13" t="str">
        <f t="shared" si="2030"/>
        <v>b</v>
      </c>
      <c r="C1058" s="5" t="s">
        <v>2</v>
      </c>
      <c r="D1058" s="4" t="s">
        <v>12</v>
      </c>
      <c r="E1058" s="22"/>
      <c r="F1058" s="22"/>
      <c r="G1058" s="22">
        <v>0</v>
      </c>
      <c r="H1058" s="22"/>
      <c r="I1058" s="22"/>
      <c r="J1058" s="23">
        <f t="shared" si="2034"/>
        <v>0</v>
      </c>
      <c r="K1058" s="23">
        <f t="shared" si="2035"/>
        <v>0</v>
      </c>
      <c r="L1058" s="24" t="e">
        <f t="shared" si="2036"/>
        <v>#DIV/0!</v>
      </c>
      <c r="M1058" s="22">
        <v>0</v>
      </c>
      <c r="N1058" s="22">
        <v>0</v>
      </c>
      <c r="O1058" s="22"/>
      <c r="P1058" s="22">
        <f t="shared" si="2098"/>
        <v>0</v>
      </c>
      <c r="Q1058" s="22">
        <f t="shared" si="2099"/>
        <v>0</v>
      </c>
      <c r="R1058" s="25" t="e">
        <f t="shared" si="2091"/>
        <v>#DIV/0!</v>
      </c>
      <c r="S1058" s="22">
        <v>0</v>
      </c>
      <c r="T1058" s="63"/>
      <c r="U1058" s="12" t="s">
        <v>92</v>
      </c>
    </row>
    <row r="1059" spans="1:21" ht="18.75" hidden="1" x14ac:dyDescent="0.25">
      <c r="A1059" s="13" t="str">
        <f t="shared" si="2029"/>
        <v>b</v>
      </c>
      <c r="B1059" s="13" t="str">
        <f t="shared" si="2030"/>
        <v>b</v>
      </c>
      <c r="C1059" s="5" t="s">
        <v>2</v>
      </c>
      <c r="D1059" s="4" t="s">
        <v>13</v>
      </c>
      <c r="E1059" s="23"/>
      <c r="F1059" s="23"/>
      <c r="G1059" s="23">
        <v>0</v>
      </c>
      <c r="H1059" s="23"/>
      <c r="I1059" s="23"/>
      <c r="J1059" s="23">
        <f t="shared" si="2034"/>
        <v>0</v>
      </c>
      <c r="K1059" s="23">
        <f t="shared" si="2035"/>
        <v>0</v>
      </c>
      <c r="L1059" s="24" t="e">
        <f t="shared" si="2036"/>
        <v>#DIV/0!</v>
      </c>
      <c r="M1059" s="22">
        <v>0</v>
      </c>
      <c r="N1059" s="22">
        <v>0</v>
      </c>
      <c r="O1059" s="23"/>
      <c r="P1059" s="23">
        <f t="shared" si="2098"/>
        <v>0</v>
      </c>
      <c r="Q1059" s="23">
        <f t="shared" si="2099"/>
        <v>0</v>
      </c>
      <c r="R1059" s="26" t="e">
        <f t="shared" si="2091"/>
        <v>#DIV/0!</v>
      </c>
      <c r="S1059" s="22">
        <v>0</v>
      </c>
      <c r="T1059" s="63"/>
      <c r="U1059" s="12" t="s">
        <v>92</v>
      </c>
    </row>
    <row r="1060" spans="1:21" x14ac:dyDescent="0.25">
      <c r="Q1060" s="54"/>
      <c r="R1060" s="54"/>
    </row>
    <row r="1061" spans="1:21" x14ac:dyDescent="0.25">
      <c r="Q1061" s="48"/>
    </row>
    <row r="1063" spans="1:21" x14ac:dyDescent="0.25">
      <c r="Q1063" s="47"/>
    </row>
  </sheetData>
  <autoFilter ref="A2:Z1059">
    <filterColumn colId="0">
      <filters>
        <filter val="a"/>
      </filters>
    </filterColumn>
  </autoFilter>
  <pageMargins left="0" right="0" top="0" bottom="0" header="0" footer="0"/>
  <pageSetup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საბიუჯეტო სახსრ. </vt:lpstr>
      <vt:lpstr>'საბიუჯეტო სახსრ. '!Print_Area</vt:lpstr>
      <vt:lpstr>'საბიუჯეტო სახსრ.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2019-07-23T07:52:27Z</dcterms:modified>
</cp:coreProperties>
</file>