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22" i="1" l="1"/>
  <c r="I12" i="1"/>
  <c r="G19" i="1" l="1"/>
  <c r="G12" i="1"/>
  <c r="G11" i="1"/>
  <c r="I11" i="1" s="1"/>
  <c r="I22" i="1" l="1"/>
  <c r="F5" i="1"/>
  <c r="E13" i="1" l="1"/>
  <c r="G5" i="1"/>
  <c r="E22" i="1" l="1"/>
  <c r="G13" i="1"/>
  <c r="G22" i="1" s="1"/>
  <c r="H7" i="1"/>
  <c r="G7" i="1" l="1"/>
  <c r="D7" i="1"/>
  <c r="E7" i="1"/>
  <c r="F7" i="1"/>
  <c r="C7" i="1"/>
</calcChain>
</file>

<file path=xl/sharedStrings.xml><?xml version="1.0" encoding="utf-8"?>
<sst xmlns="http://schemas.openxmlformats.org/spreadsheetml/2006/main" count="29" uniqueCount="26">
  <si>
    <t>35 01 05</t>
  </si>
  <si>
    <t>35 02 05</t>
  </si>
  <si>
    <t>სახელმწიფო ზრუნვის, ადამიანით ვაჭრობის (ტრეფიკინგის) მსხვერპლთა დაცვისა და დახმარების პროგრამის მართვა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</si>
  <si>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</si>
  <si>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ჯამი</t>
  </si>
  <si>
    <t xml:space="preserve">წარდგენილი ძველი ფუნქციით </t>
  </si>
  <si>
    <t>ბიუჯეტი</t>
  </si>
  <si>
    <t>საშტატო რიცხოვნობა</t>
  </si>
  <si>
    <t>ხელშეკრულებით დასაქმებული პირი</t>
  </si>
  <si>
    <t>ახალი ფუნქციებით</t>
  </si>
  <si>
    <t xml:space="preserve">შენიშვნა: </t>
  </si>
  <si>
    <t>სოც. უზრუნველყოფა</t>
  </si>
  <si>
    <t xml:space="preserve">საქონელი და მომსახურება </t>
  </si>
  <si>
    <t>არაფინანსური აქტივების ზრდა</t>
  </si>
  <si>
    <t>მივლინება</t>
  </si>
  <si>
    <t>ტრანსპორტირება (ტაქსი+პლასტიკური)</t>
  </si>
  <si>
    <t>საკანცელარიო ხარჯი (დეპარტამენტი)</t>
  </si>
  <si>
    <t>საკანცელარიო ხარჯი (სოცმუშაკები ქაღალდი, კარტრიჯი)</t>
  </si>
  <si>
    <t>სასაუბრო ლიმიტები</t>
  </si>
  <si>
    <t>67 ტერიტორიული ორგანოს შრომის ანაზღაურებისთვის</t>
  </si>
  <si>
    <t xml:space="preserve">ც.ა. შრომის ანაზღაურება </t>
  </si>
  <si>
    <t>სხვაობა</t>
  </si>
  <si>
    <t>ხარჯები</t>
  </si>
  <si>
    <t>ფონდისთვის ახალი ფუნქციისთვის საჭირო თნხები</t>
  </si>
  <si>
    <t>2019 წლის მდგომარეობით (SSA) არსებული ბიუჯეტი</t>
  </si>
  <si>
    <t>სოც მუშაკების გაზრდილი რაოდენობისთვის და ხელფასების გასაზრდელად SSA დამატებით დაჭირდებოდა 2020 წლისათვის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</si>
</sst>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Sylfaen"/>
      <family val="2"/>
      <scheme val="minor"/>
    </font>
    <font>
      <b/>
      <sz val="12"/>
      <color theme="3" tint="-0.249977111117893"/>
      <name val="Sylfaen"/>
      <family val="1"/>
      <charset val="204"/>
    </font>
    <font>
      <b/>
      <sz val="11"/>
      <color theme="1"/>
      <name val="Sylfaen"/>
      <family val="1"/>
      <charset val="204"/>
      <scheme val="minor"/>
    </font>
    <font>
      <sz val="11"/>
      <color theme="1"/>
      <name val="Sylfaen"/>
      <family val="1"/>
      <charset val="204"/>
      <scheme val="minor"/>
    </font>
    <font>
      <sz val="9"/>
      <color theme="1"/>
      <name val="Sylfaen"/>
      <family val="1"/>
      <charset val="204"/>
      <scheme val="minor"/>
    </font>
    <font>
      <sz val="9"/>
      <color theme="1"/>
      <name val="Sylfaen"/>
      <family val="2"/>
      <scheme val="minor"/>
    </font>
    <font>
      <b/>
      <sz val="12"/>
      <color theme="1"/>
      <name val="Sylfaen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abSelected="1" topLeftCell="B4" workbookViewId="0">
      <selection activeCell="L8" sqref="L8"/>
    </sheetView>
  </sheetViews>
  <sheetFormatPr defaultRowHeight="15" x14ac:dyDescent="0.25"/>
  <cols>
    <col min="2" max="2" width="61.875" customWidth="1"/>
    <col min="3" max="3" width="11.625" customWidth="1"/>
    <col min="4" max="4" width="13.25" customWidth="1"/>
    <col min="5" max="5" width="18.5" customWidth="1"/>
    <col min="6" max="6" width="13" customWidth="1"/>
    <col min="7" max="7" width="17.75" customWidth="1"/>
    <col min="8" max="8" width="20.375" customWidth="1"/>
    <col min="9" max="9" width="10.875" customWidth="1"/>
    <col min="10" max="10" width="11.875" customWidth="1"/>
    <col min="11" max="11" width="29.25" customWidth="1"/>
    <col min="12" max="12" width="11.25" customWidth="1"/>
  </cols>
  <sheetData>
    <row r="3" spans="1:12" ht="60" customHeight="1" x14ac:dyDescent="0.25">
      <c r="A3" s="31">
        <v>2020</v>
      </c>
      <c r="B3" s="31"/>
      <c r="C3" s="28" t="s">
        <v>5</v>
      </c>
      <c r="D3" s="29"/>
      <c r="E3" s="30"/>
      <c r="F3" s="28" t="s">
        <v>9</v>
      </c>
      <c r="G3" s="29"/>
      <c r="H3" s="30"/>
    </row>
    <row r="4" spans="1:12" ht="60" customHeight="1" x14ac:dyDescent="0.25">
      <c r="A4" s="2"/>
      <c r="B4" s="2"/>
      <c r="C4" s="2" t="s">
        <v>6</v>
      </c>
      <c r="D4" s="9" t="s">
        <v>7</v>
      </c>
      <c r="E4" s="9" t="s">
        <v>8</v>
      </c>
      <c r="F4" s="2" t="s">
        <v>6</v>
      </c>
      <c r="G4" s="9" t="s">
        <v>7</v>
      </c>
      <c r="H4" s="9" t="s">
        <v>8</v>
      </c>
    </row>
    <row r="5" spans="1:12" ht="69" customHeight="1" x14ac:dyDescent="0.25">
      <c r="A5" s="1" t="s">
        <v>0</v>
      </c>
      <c r="B5" s="2" t="s">
        <v>2</v>
      </c>
      <c r="C5" s="7">
        <v>1100000</v>
      </c>
      <c r="D5" s="7">
        <v>37</v>
      </c>
      <c r="E5" s="7">
        <v>6</v>
      </c>
      <c r="F5" s="7">
        <f>C5+668400+5912400+240000+74000</f>
        <v>7994800</v>
      </c>
      <c r="G5" s="5">
        <f>37+36+402</f>
        <v>475</v>
      </c>
      <c r="H5" s="5">
        <v>6</v>
      </c>
    </row>
    <row r="6" spans="1:12" ht="56.25" customHeight="1" x14ac:dyDescent="0.25">
      <c r="A6" s="1" t="s">
        <v>1</v>
      </c>
      <c r="B6" s="2" t="s">
        <v>3</v>
      </c>
      <c r="C6" s="6">
        <v>7300000</v>
      </c>
      <c r="D6" s="6"/>
      <c r="E6" s="6">
        <v>554</v>
      </c>
      <c r="F6" s="6">
        <v>7300000</v>
      </c>
      <c r="G6" s="3"/>
      <c r="H6" s="5">
        <v>554</v>
      </c>
    </row>
    <row r="7" spans="1:12" ht="32.25" customHeight="1" x14ac:dyDescent="0.25">
      <c r="A7" s="3"/>
      <c r="B7" s="2" t="s">
        <v>4</v>
      </c>
      <c r="C7" s="8">
        <f t="shared" ref="C7:H7" si="0">SUM(C5:C6)</f>
        <v>8400000</v>
      </c>
      <c r="D7" s="8">
        <f t="shared" si="0"/>
        <v>37</v>
      </c>
      <c r="E7" s="8">
        <f t="shared" si="0"/>
        <v>560</v>
      </c>
      <c r="F7" s="8">
        <f t="shared" si="0"/>
        <v>15294800</v>
      </c>
      <c r="G7" s="10">
        <f t="shared" si="0"/>
        <v>475</v>
      </c>
      <c r="H7" s="10">
        <f t="shared" si="0"/>
        <v>560</v>
      </c>
    </row>
    <row r="8" spans="1:12" ht="32.25" customHeight="1" x14ac:dyDescent="0.25">
      <c r="A8" s="23"/>
      <c r="B8" s="24"/>
      <c r="C8" s="25"/>
      <c r="D8" s="25"/>
      <c r="E8" s="25"/>
      <c r="F8" s="25"/>
      <c r="G8" s="26"/>
      <c r="H8" s="26"/>
    </row>
    <row r="9" spans="1:12" ht="120" x14ac:dyDescent="0.25">
      <c r="B9" s="27" t="s">
        <v>22</v>
      </c>
      <c r="C9" s="4"/>
      <c r="D9" s="4"/>
      <c r="E9" s="20" t="s">
        <v>23</v>
      </c>
      <c r="F9" s="4"/>
      <c r="G9" s="20" t="s">
        <v>24</v>
      </c>
      <c r="H9" s="20" t="s">
        <v>25</v>
      </c>
      <c r="I9" s="20" t="s">
        <v>21</v>
      </c>
      <c r="K9" s="21"/>
    </row>
    <row r="10" spans="1:12" x14ac:dyDescent="0.25">
      <c r="B10" s="27"/>
      <c r="C10" s="4"/>
      <c r="D10" s="4"/>
      <c r="E10" s="20"/>
      <c r="F10" s="4"/>
      <c r="G10" s="20"/>
      <c r="I10" s="20"/>
    </row>
    <row r="11" spans="1:12" x14ac:dyDescent="0.25">
      <c r="A11" t="s">
        <v>10</v>
      </c>
      <c r="B11" s="16" t="s">
        <v>20</v>
      </c>
      <c r="C11" s="4"/>
      <c r="D11" s="4"/>
      <c r="E11" s="12">
        <v>668400</v>
      </c>
      <c r="F11" s="20"/>
      <c r="G11" s="12">
        <f>330000+147000</f>
        <v>477000</v>
      </c>
      <c r="I11" s="12">
        <f>E11-G11</f>
        <v>191400</v>
      </c>
      <c r="L11" s="12"/>
    </row>
    <row r="12" spans="1:12" x14ac:dyDescent="0.25">
      <c r="B12" s="16" t="s">
        <v>19</v>
      </c>
      <c r="C12" s="4"/>
      <c r="D12" s="4"/>
      <c r="E12" s="12">
        <v>5912400</v>
      </c>
      <c r="F12" s="4"/>
      <c r="G12" s="12">
        <f>(253450+4750)*12</f>
        <v>3098400</v>
      </c>
      <c r="H12" s="12">
        <v>1865400</v>
      </c>
      <c r="I12" s="12">
        <f>E12-G12-H12</f>
        <v>948600</v>
      </c>
      <c r="K12" s="12"/>
      <c r="L12" s="12"/>
    </row>
    <row r="13" spans="1:12" x14ac:dyDescent="0.25">
      <c r="B13" s="16" t="s">
        <v>12</v>
      </c>
      <c r="C13" s="4"/>
      <c r="D13" s="4"/>
      <c r="E13" s="12">
        <f>E14+E15+E16+E17+E18</f>
        <v>240000</v>
      </c>
      <c r="F13" s="4"/>
      <c r="G13" s="12">
        <f>E13</f>
        <v>240000</v>
      </c>
    </row>
    <row r="14" spans="1:12" x14ac:dyDescent="0.25">
      <c r="B14" s="14" t="s">
        <v>14</v>
      </c>
      <c r="C14" s="4"/>
      <c r="D14" s="4"/>
      <c r="E14" s="15">
        <v>70500</v>
      </c>
      <c r="F14" s="4"/>
    </row>
    <row r="15" spans="1:12" x14ac:dyDescent="0.25">
      <c r="B15" s="14" t="s">
        <v>15</v>
      </c>
      <c r="C15" s="4"/>
      <c r="D15" s="4"/>
      <c r="E15" s="15">
        <v>10000</v>
      </c>
      <c r="F15" s="4"/>
    </row>
    <row r="16" spans="1:12" x14ac:dyDescent="0.25">
      <c r="B16" s="14" t="s">
        <v>16</v>
      </c>
      <c r="C16" s="4"/>
      <c r="D16" s="4"/>
      <c r="E16" s="15">
        <v>9500</v>
      </c>
      <c r="F16" s="4"/>
    </row>
    <row r="17" spans="2:12" x14ac:dyDescent="0.25">
      <c r="B17" s="14" t="s">
        <v>17</v>
      </c>
      <c r="C17" s="4"/>
      <c r="D17" s="4"/>
      <c r="E17" s="15">
        <v>90000</v>
      </c>
      <c r="F17" s="4"/>
    </row>
    <row r="18" spans="2:12" x14ac:dyDescent="0.25">
      <c r="B18" s="14" t="s">
        <v>18</v>
      </c>
      <c r="C18" s="4"/>
      <c r="D18" s="4"/>
      <c r="E18" s="15">
        <v>60000</v>
      </c>
      <c r="F18" s="4"/>
    </row>
    <row r="19" spans="2:12" x14ac:dyDescent="0.25">
      <c r="B19" s="16" t="s">
        <v>11</v>
      </c>
      <c r="C19" s="4"/>
      <c r="D19" s="4"/>
      <c r="E19" s="12">
        <v>74000</v>
      </c>
      <c r="F19" s="4"/>
      <c r="G19" s="19">
        <f>E19</f>
        <v>74000</v>
      </c>
    </row>
    <row r="20" spans="2:12" x14ac:dyDescent="0.25">
      <c r="B20" s="16" t="s">
        <v>13</v>
      </c>
      <c r="C20" s="4"/>
      <c r="D20" s="4"/>
      <c r="E20" s="11">
        <v>0</v>
      </c>
      <c r="F20" s="4"/>
    </row>
    <row r="22" spans="2:12" ht="67.5" customHeight="1" x14ac:dyDescent="0.25">
      <c r="E22" s="12">
        <f>E11+E12+E13+E19</f>
        <v>6894800</v>
      </c>
      <c r="G22" s="12">
        <f>G11+G12+G13+G19</f>
        <v>3889400</v>
      </c>
      <c r="H22" s="12">
        <f>H11+H12+H13+H19</f>
        <v>1865400</v>
      </c>
      <c r="I22" s="12">
        <f>SUM(I11:I21)</f>
        <v>1140000</v>
      </c>
      <c r="J22" s="17"/>
      <c r="K22" s="21"/>
      <c r="L22" s="18"/>
    </row>
    <row r="24" spans="2:12" x14ac:dyDescent="0.25">
      <c r="I24" s="17"/>
    </row>
    <row r="25" spans="2:12" x14ac:dyDescent="0.25">
      <c r="E25" s="12"/>
      <c r="I25" s="18"/>
    </row>
    <row r="26" spans="2:12" ht="18" x14ac:dyDescent="0.35">
      <c r="G26" s="22"/>
      <c r="I26" s="18"/>
    </row>
    <row r="30" spans="2:12" x14ac:dyDescent="0.25">
      <c r="E30" s="13"/>
    </row>
  </sheetData>
  <mergeCells count="3">
    <mergeCell ref="C3:E3"/>
    <mergeCell ref="F3:H3"/>
    <mergeCell ref="A3:B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2019-10-02T15:44:00Z</dcterms:modified>
</cp:coreProperties>
</file>