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700" activeTab="1"/>
  </bookViews>
  <sheets>
    <sheet name="3.2-ჭერის ფარგლებში" sheetId="2" r:id="rId1"/>
    <sheet name="3.2-ა-ჭერს ზევით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7" i="1"/>
  <c r="N46" i="1"/>
  <c r="N45" i="1"/>
  <c r="N44" i="1"/>
  <c r="N43" i="1"/>
  <c r="P203" i="2"/>
  <c r="O203" i="2"/>
  <c r="N203" i="2" s="1"/>
  <c r="M203" i="2"/>
  <c r="L203" i="2"/>
  <c r="K203" i="2" s="1"/>
  <c r="J203" i="2"/>
  <c r="I203" i="2"/>
  <c r="H203" i="2" s="1"/>
  <c r="G203" i="2"/>
  <c r="F203" i="2"/>
  <c r="E203" i="2" s="1"/>
  <c r="N204" i="2"/>
  <c r="K204" i="2"/>
  <c r="H204" i="2"/>
  <c r="E204" i="2"/>
  <c r="P183" i="1"/>
  <c r="O183" i="1"/>
  <c r="N183" i="1" s="1"/>
  <c r="N189" i="1"/>
  <c r="N188" i="1"/>
  <c r="N187" i="1"/>
  <c r="N186" i="1"/>
  <c r="N185" i="1"/>
  <c r="P184" i="1"/>
  <c r="O184" i="1"/>
  <c r="N184" i="1"/>
  <c r="N188" i="2"/>
  <c r="N189" i="2"/>
  <c r="O183" i="2"/>
  <c r="P183" i="2"/>
  <c r="N183" i="2" s="1"/>
  <c r="N187" i="2"/>
  <c r="N186" i="2"/>
  <c r="N185" i="2"/>
  <c r="P184" i="2"/>
  <c r="O184" i="2"/>
  <c r="N184" i="2"/>
  <c r="N209" i="2" l="1"/>
  <c r="K209" i="2"/>
  <c r="H209" i="2"/>
  <c r="E209" i="2"/>
  <c r="N208" i="2"/>
  <c r="K208" i="2"/>
  <c r="H208" i="2"/>
  <c r="E208" i="2"/>
  <c r="N207" i="2"/>
  <c r="K207" i="2"/>
  <c r="H207" i="2"/>
  <c r="E207" i="2"/>
  <c r="P206" i="2"/>
  <c r="O206" i="2"/>
  <c r="N206" i="2" s="1"/>
  <c r="M206" i="2"/>
  <c r="K206" i="2" s="1"/>
  <c r="L206" i="2"/>
  <c r="J206" i="2"/>
  <c r="I206" i="2"/>
  <c r="H206" i="2" s="1"/>
  <c r="G206" i="2"/>
  <c r="F206" i="2"/>
  <c r="E206" i="2"/>
  <c r="M205" i="2"/>
  <c r="L205" i="2"/>
  <c r="K205" i="2" s="1"/>
  <c r="J205" i="2"/>
  <c r="I205" i="2"/>
  <c r="H205" i="2"/>
  <c r="G205" i="2"/>
  <c r="F205" i="2"/>
  <c r="E205" i="2" s="1"/>
  <c r="D205" i="2"/>
  <c r="N202" i="2"/>
  <c r="K202" i="2"/>
  <c r="H202" i="2"/>
  <c r="E202" i="2"/>
  <c r="N201" i="2"/>
  <c r="K201" i="2"/>
  <c r="H201" i="2"/>
  <c r="E201" i="2"/>
  <c r="N200" i="2"/>
  <c r="K200" i="2"/>
  <c r="H200" i="2"/>
  <c r="E200" i="2"/>
  <c r="N199" i="2"/>
  <c r="K199" i="2"/>
  <c r="H199" i="2"/>
  <c r="E199" i="2"/>
  <c r="P198" i="2"/>
  <c r="O198" i="2"/>
  <c r="N198" i="2" s="1"/>
  <c r="M198" i="2"/>
  <c r="K198" i="2" s="1"/>
  <c r="L198" i="2"/>
  <c r="J198" i="2"/>
  <c r="I198" i="2"/>
  <c r="H198" i="2" s="1"/>
  <c r="G198" i="2"/>
  <c r="F198" i="2"/>
  <c r="E198" i="2"/>
  <c r="M197" i="2"/>
  <c r="L197" i="2"/>
  <c r="K197" i="2" s="1"/>
  <c r="J197" i="2"/>
  <c r="I197" i="2"/>
  <c r="H197" i="2"/>
  <c r="G197" i="2"/>
  <c r="F197" i="2"/>
  <c r="E197" i="2" s="1"/>
  <c r="D197" i="2"/>
  <c r="N196" i="2"/>
  <c r="K196" i="2"/>
  <c r="H196" i="2"/>
  <c r="E196" i="2"/>
  <c r="N195" i="2"/>
  <c r="K195" i="2"/>
  <c r="H195" i="2"/>
  <c r="E195" i="2"/>
  <c r="N194" i="2"/>
  <c r="K194" i="2"/>
  <c r="H194" i="2"/>
  <c r="E194" i="2"/>
  <c r="N193" i="2"/>
  <c r="K193" i="2"/>
  <c r="H193" i="2"/>
  <c r="E193" i="2"/>
  <c r="N192" i="2"/>
  <c r="K192" i="2"/>
  <c r="H192" i="2"/>
  <c r="E192" i="2"/>
  <c r="P191" i="2"/>
  <c r="O191" i="2"/>
  <c r="N191" i="2" s="1"/>
  <c r="M191" i="2"/>
  <c r="K191" i="2" s="1"/>
  <c r="L191" i="2"/>
  <c r="J191" i="2"/>
  <c r="I191" i="2"/>
  <c r="H191" i="2" s="1"/>
  <c r="G191" i="2"/>
  <c r="F191" i="2"/>
  <c r="E191" i="2"/>
  <c r="P190" i="2"/>
  <c r="O190" i="2"/>
  <c r="N190" i="2" s="1"/>
  <c r="M190" i="2"/>
  <c r="K190" i="2" s="1"/>
  <c r="L190" i="2"/>
  <c r="J190" i="2"/>
  <c r="I190" i="2"/>
  <c r="H190" i="2" s="1"/>
  <c r="G190" i="2"/>
  <c r="F190" i="2"/>
  <c r="E190" i="2"/>
  <c r="D190" i="2"/>
  <c r="K189" i="2"/>
  <c r="H189" i="2"/>
  <c r="E189" i="2"/>
  <c r="K188" i="2"/>
  <c r="H188" i="2"/>
  <c r="E188" i="2"/>
  <c r="K187" i="2"/>
  <c r="H187" i="2"/>
  <c r="E187" i="2"/>
  <c r="K186" i="2"/>
  <c r="N130" i="2" s="1"/>
  <c r="H186" i="2"/>
  <c r="E186" i="2"/>
  <c r="K185" i="2"/>
  <c r="N129" i="2" s="1"/>
  <c r="H185" i="2"/>
  <c r="E185" i="2"/>
  <c r="M184" i="2"/>
  <c r="K184" i="2" s="1"/>
  <c r="L184" i="2"/>
  <c r="J184" i="2"/>
  <c r="I184" i="2"/>
  <c r="H184" i="2" s="1"/>
  <c r="G184" i="2"/>
  <c r="F184" i="2"/>
  <c r="E184" i="2"/>
  <c r="M183" i="2"/>
  <c r="L183" i="2"/>
  <c r="K183" i="2" s="1"/>
  <c r="J183" i="2"/>
  <c r="H183" i="2" s="1"/>
  <c r="I183" i="2"/>
  <c r="G183" i="2"/>
  <c r="F183" i="2"/>
  <c r="E183" i="2" s="1"/>
  <c r="N182" i="2"/>
  <c r="K182" i="2"/>
  <c r="H182" i="2"/>
  <c r="E182" i="2"/>
  <c r="N181" i="2"/>
  <c r="K181" i="2"/>
  <c r="H181" i="2"/>
  <c r="E181" i="2"/>
  <c r="N180" i="2"/>
  <c r="K180" i="2"/>
  <c r="H180" i="2"/>
  <c r="E180" i="2"/>
  <c r="N179" i="2"/>
  <c r="K179" i="2"/>
  <c r="H179" i="2"/>
  <c r="E179" i="2"/>
  <c r="N178" i="2"/>
  <c r="K178" i="2"/>
  <c r="H178" i="2"/>
  <c r="E178" i="2"/>
  <c r="N177" i="2"/>
  <c r="K177" i="2"/>
  <c r="H177" i="2"/>
  <c r="E177" i="2"/>
  <c r="P176" i="2"/>
  <c r="O176" i="2"/>
  <c r="N176" i="2"/>
  <c r="M176" i="2"/>
  <c r="L176" i="2"/>
  <c r="K176" i="2" s="1"/>
  <c r="J176" i="2"/>
  <c r="H176" i="2" s="1"/>
  <c r="I176" i="2"/>
  <c r="G176" i="2"/>
  <c r="F176" i="2"/>
  <c r="E176" i="2" s="1"/>
  <c r="P175" i="2"/>
  <c r="O175" i="2"/>
  <c r="N175" i="2"/>
  <c r="M175" i="2"/>
  <c r="L175" i="2"/>
  <c r="K175" i="2" s="1"/>
  <c r="J175" i="2"/>
  <c r="H175" i="2" s="1"/>
  <c r="I175" i="2"/>
  <c r="G175" i="2"/>
  <c r="F175" i="2"/>
  <c r="E175" i="2" s="1"/>
  <c r="D175" i="2"/>
  <c r="N174" i="2"/>
  <c r="K174" i="2"/>
  <c r="H174" i="2"/>
  <c r="E174" i="2"/>
  <c r="N173" i="2"/>
  <c r="K173" i="2"/>
  <c r="H173" i="2"/>
  <c r="E173" i="2"/>
  <c r="N172" i="2"/>
  <c r="K172" i="2"/>
  <c r="H172" i="2"/>
  <c r="E172" i="2"/>
  <c r="N171" i="2"/>
  <c r="K171" i="2"/>
  <c r="H171" i="2"/>
  <c r="E171" i="2"/>
  <c r="N170" i="2"/>
  <c r="K170" i="2"/>
  <c r="H170" i="2"/>
  <c r="E170" i="2"/>
  <c r="P169" i="2"/>
  <c r="O169" i="2"/>
  <c r="N169" i="2" s="1"/>
  <c r="M169" i="2"/>
  <c r="L169" i="2"/>
  <c r="K169" i="2"/>
  <c r="J169" i="2"/>
  <c r="I169" i="2"/>
  <c r="H169" i="2" s="1"/>
  <c r="G169" i="2"/>
  <c r="E169" i="2" s="1"/>
  <c r="F169" i="2"/>
  <c r="P168" i="2"/>
  <c r="O168" i="2"/>
  <c r="N168" i="2" s="1"/>
  <c r="M168" i="2"/>
  <c r="L168" i="2"/>
  <c r="K168" i="2"/>
  <c r="J168" i="2"/>
  <c r="I168" i="2"/>
  <c r="H168" i="2" s="1"/>
  <c r="G168" i="2"/>
  <c r="E168" i="2" s="1"/>
  <c r="F168" i="2"/>
  <c r="D168" i="2"/>
  <c r="N167" i="2"/>
  <c r="K167" i="2"/>
  <c r="H167" i="2"/>
  <c r="E167" i="2"/>
  <c r="N166" i="2"/>
  <c r="K166" i="2"/>
  <c r="H166" i="2"/>
  <c r="E166" i="2"/>
  <c r="N165" i="2"/>
  <c r="K165" i="2"/>
  <c r="H165" i="2"/>
  <c r="E165" i="2"/>
  <c r="N164" i="2"/>
  <c r="K164" i="2"/>
  <c r="H164" i="2"/>
  <c r="E164" i="2"/>
  <c r="N163" i="2"/>
  <c r="K163" i="2"/>
  <c r="H163" i="2"/>
  <c r="E163" i="2"/>
  <c r="N162" i="2"/>
  <c r="K162" i="2"/>
  <c r="H162" i="2"/>
  <c r="F162" i="2"/>
  <c r="E162" i="2"/>
  <c r="N161" i="2"/>
  <c r="K161" i="2"/>
  <c r="H161" i="2"/>
  <c r="E161" i="2"/>
  <c r="N160" i="2"/>
  <c r="K160" i="2"/>
  <c r="H160" i="2"/>
  <c r="E160" i="2"/>
  <c r="P159" i="2"/>
  <c r="O159" i="2"/>
  <c r="N159" i="2" s="1"/>
  <c r="M159" i="2"/>
  <c r="K159" i="2" s="1"/>
  <c r="L159" i="2"/>
  <c r="J159" i="2"/>
  <c r="I159" i="2"/>
  <c r="H159" i="2" s="1"/>
  <c r="G159" i="2"/>
  <c r="F159" i="2"/>
  <c r="E159" i="2"/>
  <c r="P158" i="2"/>
  <c r="O158" i="2"/>
  <c r="N158" i="2" s="1"/>
  <c r="M158" i="2"/>
  <c r="L158" i="2"/>
  <c r="K158" i="2"/>
  <c r="J158" i="2"/>
  <c r="I158" i="2"/>
  <c r="H158" i="2" s="1"/>
  <c r="G158" i="2"/>
  <c r="F158" i="2"/>
  <c r="E158" i="2"/>
  <c r="D158" i="2"/>
  <c r="N157" i="2"/>
  <c r="K157" i="2"/>
  <c r="H157" i="2"/>
  <c r="E157" i="2"/>
  <c r="N156" i="2"/>
  <c r="K156" i="2"/>
  <c r="H156" i="2"/>
  <c r="E156" i="2"/>
  <c r="N155" i="2"/>
  <c r="K155" i="2"/>
  <c r="H155" i="2"/>
  <c r="E155" i="2"/>
  <c r="P154" i="2"/>
  <c r="N154" i="2" s="1"/>
  <c r="O154" i="2"/>
  <c r="M154" i="2"/>
  <c r="L154" i="2"/>
  <c r="K154" i="2" s="1"/>
  <c r="J154" i="2"/>
  <c r="H154" i="2" s="1"/>
  <c r="I154" i="2"/>
  <c r="G154" i="2"/>
  <c r="F154" i="2"/>
  <c r="E154" i="2" s="1"/>
  <c r="P153" i="2"/>
  <c r="O153" i="2"/>
  <c r="N153" i="2"/>
  <c r="M153" i="2"/>
  <c r="L153" i="2"/>
  <c r="K153" i="2" s="1"/>
  <c r="J153" i="2"/>
  <c r="H153" i="2" s="1"/>
  <c r="I153" i="2"/>
  <c r="G153" i="2"/>
  <c r="F153" i="2"/>
  <c r="E153" i="2" s="1"/>
  <c r="N152" i="2"/>
  <c r="K152" i="2"/>
  <c r="H152" i="2"/>
  <c r="E152" i="2"/>
  <c r="N151" i="2"/>
  <c r="K151" i="2"/>
  <c r="H151" i="2"/>
  <c r="E151" i="2"/>
  <c r="N150" i="2"/>
  <c r="K150" i="2"/>
  <c r="H150" i="2"/>
  <c r="E150" i="2"/>
  <c r="N149" i="2"/>
  <c r="K149" i="2"/>
  <c r="I149" i="2"/>
  <c r="H149" i="2" s="1"/>
  <c r="F149" i="2"/>
  <c r="E149" i="2" s="1"/>
  <c r="N148" i="2"/>
  <c r="K148" i="2"/>
  <c r="H148" i="2"/>
  <c r="E148" i="2"/>
  <c r="N147" i="2"/>
  <c r="K147" i="2"/>
  <c r="H147" i="2"/>
  <c r="E147" i="2"/>
  <c r="N146" i="2"/>
  <c r="K146" i="2"/>
  <c r="H146" i="2"/>
  <c r="E146" i="2"/>
  <c r="P145" i="2"/>
  <c r="N145" i="2" s="1"/>
  <c r="O145" i="2"/>
  <c r="M145" i="2"/>
  <c r="L145" i="2"/>
  <c r="K145" i="2" s="1"/>
  <c r="J145" i="2"/>
  <c r="I145" i="2"/>
  <c r="H145" i="2"/>
  <c r="G145" i="2"/>
  <c r="F145" i="2"/>
  <c r="E145" i="2" s="1"/>
  <c r="P144" i="2"/>
  <c r="O144" i="2"/>
  <c r="N144" i="2"/>
  <c r="M144" i="2"/>
  <c r="L144" i="2"/>
  <c r="K144" i="2" s="1"/>
  <c r="J144" i="2"/>
  <c r="G144" i="2"/>
  <c r="F144" i="2"/>
  <c r="E144" i="2" s="1"/>
  <c r="D144" i="2"/>
  <c r="N143" i="2"/>
  <c r="K143" i="2"/>
  <c r="H143" i="2"/>
  <c r="E143" i="2"/>
  <c r="N142" i="2"/>
  <c r="K142" i="2"/>
  <c r="H142" i="2"/>
  <c r="E142" i="2"/>
  <c r="N141" i="2"/>
  <c r="K141" i="2"/>
  <c r="H141" i="2"/>
  <c r="E141" i="2"/>
  <c r="N140" i="2"/>
  <c r="K140" i="2"/>
  <c r="H140" i="2"/>
  <c r="E140" i="2"/>
  <c r="N139" i="2"/>
  <c r="K139" i="2"/>
  <c r="H139" i="2"/>
  <c r="E139" i="2"/>
  <c r="N138" i="2"/>
  <c r="K138" i="2"/>
  <c r="H138" i="2"/>
  <c r="E138" i="2"/>
  <c r="N137" i="2"/>
  <c r="K137" i="2"/>
  <c r="H137" i="2"/>
  <c r="E137" i="2"/>
  <c r="N136" i="2"/>
  <c r="K136" i="2"/>
  <c r="H136" i="2"/>
  <c r="E136" i="2"/>
  <c r="N135" i="2"/>
  <c r="K135" i="2"/>
  <c r="H135" i="2"/>
  <c r="E135" i="2"/>
  <c r="N134" i="2"/>
  <c r="K134" i="2"/>
  <c r="K130" i="2" s="1"/>
  <c r="H134" i="2"/>
  <c r="E134" i="2"/>
  <c r="E130" i="2" s="1"/>
  <c r="N133" i="2"/>
  <c r="K133" i="2"/>
  <c r="K129" i="2" s="1"/>
  <c r="H133" i="2"/>
  <c r="E133" i="2"/>
  <c r="E129" i="2" s="1"/>
  <c r="P132" i="2"/>
  <c r="O132" i="2"/>
  <c r="N132" i="2" s="1"/>
  <c r="N128" i="2" s="1"/>
  <c r="M132" i="2"/>
  <c r="M128" i="2" s="1"/>
  <c r="L132" i="2"/>
  <c r="K132" i="2"/>
  <c r="K128" i="2" s="1"/>
  <c r="J132" i="2"/>
  <c r="I132" i="2"/>
  <c r="H132" i="2" s="1"/>
  <c r="H128" i="2" s="1"/>
  <c r="G132" i="2"/>
  <c r="G128" i="2" s="1"/>
  <c r="F132" i="2"/>
  <c r="P131" i="2"/>
  <c r="O131" i="2"/>
  <c r="N131" i="2" s="1"/>
  <c r="M131" i="2"/>
  <c r="M127" i="2" s="1"/>
  <c r="L131" i="2"/>
  <c r="K131" i="2"/>
  <c r="K127" i="2" s="1"/>
  <c r="J131" i="2"/>
  <c r="I131" i="2"/>
  <c r="H131" i="2" s="1"/>
  <c r="G131" i="2"/>
  <c r="G127" i="2" s="1"/>
  <c r="F131" i="2"/>
  <c r="E131" i="2"/>
  <c r="E127" i="2" s="1"/>
  <c r="D131" i="2"/>
  <c r="P130" i="2"/>
  <c r="O130" i="2"/>
  <c r="M130" i="2"/>
  <c r="L130" i="2"/>
  <c r="J130" i="2"/>
  <c r="I130" i="2"/>
  <c r="H130" i="2"/>
  <c r="G130" i="2"/>
  <c r="F130" i="2"/>
  <c r="P129" i="2"/>
  <c r="O129" i="2"/>
  <c r="M129" i="2"/>
  <c r="L129" i="2"/>
  <c r="J129" i="2"/>
  <c r="I129" i="2"/>
  <c r="H129" i="2"/>
  <c r="G129" i="2"/>
  <c r="F129" i="2"/>
  <c r="P128" i="2"/>
  <c r="L128" i="2"/>
  <c r="J128" i="2"/>
  <c r="F128" i="2"/>
  <c r="P127" i="2"/>
  <c r="L127" i="2"/>
  <c r="J127" i="2"/>
  <c r="F127" i="2"/>
  <c r="D127" i="2"/>
  <c r="N126" i="2"/>
  <c r="K126" i="2"/>
  <c r="H126" i="2"/>
  <c r="E126" i="2"/>
  <c r="N125" i="2"/>
  <c r="K125" i="2"/>
  <c r="H125" i="2"/>
  <c r="E125" i="2"/>
  <c r="N124" i="2"/>
  <c r="K124" i="2"/>
  <c r="H124" i="2"/>
  <c r="E124" i="2"/>
  <c r="N123" i="2"/>
  <c r="K123" i="2"/>
  <c r="H123" i="2"/>
  <c r="E123" i="2"/>
  <c r="N122" i="2"/>
  <c r="K122" i="2"/>
  <c r="I122" i="2"/>
  <c r="H122" i="2"/>
  <c r="F122" i="2"/>
  <c r="E122" i="2"/>
  <c r="N121" i="2"/>
  <c r="K121" i="2"/>
  <c r="H121" i="2"/>
  <c r="E121" i="2"/>
  <c r="P120" i="2"/>
  <c r="O120" i="2"/>
  <c r="N120" i="2" s="1"/>
  <c r="M120" i="2"/>
  <c r="L120" i="2"/>
  <c r="K120" i="2"/>
  <c r="J120" i="2"/>
  <c r="I120" i="2"/>
  <c r="H120" i="2" s="1"/>
  <c r="G120" i="2"/>
  <c r="E120" i="2" s="1"/>
  <c r="F120" i="2"/>
  <c r="P119" i="2"/>
  <c r="O119" i="2"/>
  <c r="N119" i="2" s="1"/>
  <c r="M119" i="2"/>
  <c r="L119" i="2"/>
  <c r="K119" i="2"/>
  <c r="J119" i="2"/>
  <c r="I119" i="2"/>
  <c r="H119" i="2" s="1"/>
  <c r="G119" i="2"/>
  <c r="E119" i="2" s="1"/>
  <c r="F119" i="2"/>
  <c r="D119" i="2"/>
  <c r="N118" i="2"/>
  <c r="K118" i="2"/>
  <c r="H118" i="2"/>
  <c r="E118" i="2"/>
  <c r="N117" i="2"/>
  <c r="K117" i="2"/>
  <c r="H117" i="2"/>
  <c r="E117" i="2"/>
  <c r="N116" i="2"/>
  <c r="K116" i="2"/>
  <c r="H116" i="2"/>
  <c r="E116" i="2"/>
  <c r="N115" i="2"/>
  <c r="K115" i="2"/>
  <c r="H115" i="2"/>
  <c r="E115" i="2"/>
  <c r="N114" i="2"/>
  <c r="K114" i="2"/>
  <c r="H114" i="2"/>
  <c r="E114" i="2"/>
  <c r="N113" i="2"/>
  <c r="K113" i="2"/>
  <c r="H113" i="2"/>
  <c r="E113" i="2"/>
  <c r="N112" i="2"/>
  <c r="K112" i="2"/>
  <c r="H112" i="2"/>
  <c r="E112" i="2"/>
  <c r="N111" i="2"/>
  <c r="K111" i="2"/>
  <c r="H111" i="2"/>
  <c r="E111" i="2"/>
  <c r="N110" i="2"/>
  <c r="K110" i="2"/>
  <c r="H110" i="2"/>
  <c r="E110" i="2"/>
  <c r="N109" i="2"/>
  <c r="K109" i="2"/>
  <c r="H109" i="2"/>
  <c r="E109" i="2"/>
  <c r="N108" i="2"/>
  <c r="K108" i="2"/>
  <c r="H108" i="2"/>
  <c r="E108" i="2"/>
  <c r="P107" i="2"/>
  <c r="O107" i="2"/>
  <c r="N107" i="2"/>
  <c r="M107" i="2"/>
  <c r="L107" i="2"/>
  <c r="K107" i="2" s="1"/>
  <c r="J107" i="2"/>
  <c r="H107" i="2" s="1"/>
  <c r="I107" i="2"/>
  <c r="G107" i="2"/>
  <c r="F107" i="2"/>
  <c r="E107" i="2" s="1"/>
  <c r="P106" i="2"/>
  <c r="O106" i="2"/>
  <c r="N106" i="2"/>
  <c r="M106" i="2"/>
  <c r="L106" i="2"/>
  <c r="K106" i="2" s="1"/>
  <c r="J106" i="2"/>
  <c r="I106" i="2"/>
  <c r="H106" i="2"/>
  <c r="G106" i="2"/>
  <c r="F106" i="2"/>
  <c r="E106" i="2" s="1"/>
  <c r="D106" i="2"/>
  <c r="N105" i="2"/>
  <c r="K105" i="2"/>
  <c r="H105" i="2"/>
  <c r="E105" i="2"/>
  <c r="N104" i="2"/>
  <c r="K104" i="2"/>
  <c r="H104" i="2"/>
  <c r="E104" i="2"/>
  <c r="N103" i="2"/>
  <c r="K103" i="2"/>
  <c r="H103" i="2"/>
  <c r="E103" i="2"/>
  <c r="N102" i="2"/>
  <c r="K102" i="2"/>
  <c r="H102" i="2"/>
  <c r="E102" i="2"/>
  <c r="N101" i="2"/>
  <c r="K101" i="2"/>
  <c r="H101" i="2"/>
  <c r="E101" i="2"/>
  <c r="N100" i="2"/>
  <c r="K100" i="2"/>
  <c r="I100" i="2"/>
  <c r="H100" i="2"/>
  <c r="E100" i="2"/>
  <c r="N99" i="2"/>
  <c r="K99" i="2"/>
  <c r="H99" i="2"/>
  <c r="E99" i="2"/>
  <c r="N98" i="2"/>
  <c r="K98" i="2"/>
  <c r="H98" i="2"/>
  <c r="E98" i="2"/>
  <c r="N97" i="2"/>
  <c r="K97" i="2"/>
  <c r="H97" i="2"/>
  <c r="E97" i="2"/>
  <c r="P96" i="2"/>
  <c r="O96" i="2"/>
  <c r="N96" i="2"/>
  <c r="M96" i="2"/>
  <c r="L96" i="2"/>
  <c r="K96" i="2" s="1"/>
  <c r="J96" i="2"/>
  <c r="H96" i="2" s="1"/>
  <c r="I96" i="2"/>
  <c r="G96" i="2"/>
  <c r="F96" i="2"/>
  <c r="E96" i="2" s="1"/>
  <c r="P95" i="2"/>
  <c r="O95" i="2"/>
  <c r="N95" i="2"/>
  <c r="M95" i="2"/>
  <c r="L95" i="2"/>
  <c r="K95" i="2" s="1"/>
  <c r="J95" i="2"/>
  <c r="H95" i="2" s="1"/>
  <c r="I95" i="2"/>
  <c r="G95" i="2"/>
  <c r="F95" i="2"/>
  <c r="E95" i="2" s="1"/>
  <c r="D95" i="2"/>
  <c r="N94" i="2"/>
  <c r="K94" i="2"/>
  <c r="H94" i="2"/>
  <c r="E94" i="2"/>
  <c r="N93" i="2"/>
  <c r="K93" i="2"/>
  <c r="H93" i="2"/>
  <c r="E93" i="2"/>
  <c r="N92" i="2"/>
  <c r="K92" i="2"/>
  <c r="H92" i="2"/>
  <c r="E92" i="2"/>
  <c r="N91" i="2"/>
  <c r="K91" i="2"/>
  <c r="H91" i="2"/>
  <c r="E91" i="2"/>
  <c r="N90" i="2"/>
  <c r="K90" i="2"/>
  <c r="H90" i="2"/>
  <c r="E90" i="2"/>
  <c r="N89" i="2"/>
  <c r="K89" i="2"/>
  <c r="I89" i="2"/>
  <c r="H89" i="2"/>
  <c r="E89" i="2"/>
  <c r="N88" i="2"/>
  <c r="K88" i="2"/>
  <c r="H88" i="2"/>
  <c r="E88" i="2"/>
  <c r="N87" i="2"/>
  <c r="K87" i="2"/>
  <c r="H87" i="2"/>
  <c r="E87" i="2"/>
  <c r="P86" i="2"/>
  <c r="O86" i="2"/>
  <c r="N86" i="2"/>
  <c r="M86" i="2"/>
  <c r="L86" i="2"/>
  <c r="K86" i="2" s="1"/>
  <c r="J86" i="2"/>
  <c r="H86" i="2" s="1"/>
  <c r="I86" i="2"/>
  <c r="G86" i="2"/>
  <c r="F86" i="2"/>
  <c r="E86" i="2" s="1"/>
  <c r="O85" i="2"/>
  <c r="N85" i="2" s="1"/>
  <c r="M85" i="2"/>
  <c r="K85" i="2" s="1"/>
  <c r="L85" i="2"/>
  <c r="J85" i="2"/>
  <c r="I85" i="2"/>
  <c r="H85" i="2" s="1"/>
  <c r="G85" i="2"/>
  <c r="F85" i="2"/>
  <c r="E85" i="2"/>
  <c r="D85" i="2"/>
  <c r="O84" i="2"/>
  <c r="N84" i="2" s="1"/>
  <c r="K84" i="2"/>
  <c r="H84" i="2"/>
  <c r="E84" i="2"/>
  <c r="N83" i="2"/>
  <c r="K83" i="2"/>
  <c r="H83" i="2"/>
  <c r="E83" i="2"/>
  <c r="N82" i="2"/>
  <c r="K82" i="2"/>
  <c r="H82" i="2"/>
  <c r="E82" i="2"/>
  <c r="N81" i="2"/>
  <c r="K81" i="2"/>
  <c r="H81" i="2"/>
  <c r="E81" i="2"/>
  <c r="N80" i="2"/>
  <c r="K80" i="2"/>
  <c r="H80" i="2"/>
  <c r="E80" i="2"/>
  <c r="O79" i="2"/>
  <c r="N79" i="2"/>
  <c r="K79" i="2"/>
  <c r="H79" i="2"/>
  <c r="E79" i="2"/>
  <c r="N78" i="2"/>
  <c r="K78" i="2"/>
  <c r="H78" i="2"/>
  <c r="E78" i="2"/>
  <c r="N77" i="2"/>
  <c r="K77" i="2"/>
  <c r="H77" i="2"/>
  <c r="E77" i="2"/>
  <c r="P76" i="2"/>
  <c r="O76" i="2"/>
  <c r="N76" i="2"/>
  <c r="M76" i="2"/>
  <c r="L76" i="2"/>
  <c r="K76" i="2" s="1"/>
  <c r="J76" i="2"/>
  <c r="I76" i="2"/>
  <c r="H76" i="2"/>
  <c r="G76" i="2"/>
  <c r="F76" i="2"/>
  <c r="E76" i="2" s="1"/>
  <c r="O75" i="2"/>
  <c r="N75" i="2" s="1"/>
  <c r="M75" i="2"/>
  <c r="L75" i="2"/>
  <c r="K75" i="2"/>
  <c r="J75" i="2"/>
  <c r="I75" i="2"/>
  <c r="H75" i="2" s="1"/>
  <c r="G75" i="2"/>
  <c r="E75" i="2" s="1"/>
  <c r="F75" i="2"/>
  <c r="D75" i="2"/>
  <c r="N74" i="2"/>
  <c r="K74" i="2"/>
  <c r="H74" i="2"/>
  <c r="E74" i="2"/>
  <c r="N73" i="2"/>
  <c r="K73" i="2"/>
  <c r="H73" i="2"/>
  <c r="E73" i="2"/>
  <c r="N72" i="2"/>
  <c r="K72" i="2"/>
  <c r="H72" i="2"/>
  <c r="E72" i="2"/>
  <c r="N71" i="2"/>
  <c r="K71" i="2"/>
  <c r="H71" i="2"/>
  <c r="E71" i="2"/>
  <c r="N70" i="2"/>
  <c r="K70" i="2"/>
  <c r="H70" i="2"/>
  <c r="E70" i="2"/>
  <c r="N69" i="2"/>
  <c r="K69" i="2"/>
  <c r="H69" i="2"/>
  <c r="E69" i="2"/>
  <c r="N68" i="2"/>
  <c r="K68" i="2"/>
  <c r="H68" i="2"/>
  <c r="E68" i="2"/>
  <c r="N67" i="2"/>
  <c r="K67" i="2"/>
  <c r="H67" i="2"/>
  <c r="E67" i="2"/>
  <c r="N66" i="2"/>
  <c r="K66" i="2"/>
  <c r="H66" i="2"/>
  <c r="E66" i="2"/>
  <c r="P65" i="2"/>
  <c r="N65" i="2" s="1"/>
  <c r="M65" i="2"/>
  <c r="L65" i="2"/>
  <c r="K65" i="2"/>
  <c r="J65" i="2"/>
  <c r="I65" i="2"/>
  <c r="H65" i="2" s="1"/>
  <c r="G65" i="2"/>
  <c r="E65" i="2" s="1"/>
  <c r="F65" i="2"/>
  <c r="O64" i="2"/>
  <c r="N64" i="2"/>
  <c r="M64" i="2"/>
  <c r="L64" i="2"/>
  <c r="K64" i="2" s="1"/>
  <c r="J64" i="2"/>
  <c r="H64" i="2" s="1"/>
  <c r="I64" i="2"/>
  <c r="G64" i="2"/>
  <c r="F64" i="2"/>
  <c r="E64" i="2" s="1"/>
  <c r="D64" i="2"/>
  <c r="N63" i="2"/>
  <c r="K63" i="2"/>
  <c r="H63" i="2"/>
  <c r="E63" i="2"/>
  <c r="N62" i="2"/>
  <c r="K62" i="2"/>
  <c r="H62" i="2"/>
  <c r="E62" i="2"/>
  <c r="N61" i="2"/>
  <c r="K61" i="2"/>
  <c r="H61" i="2"/>
  <c r="E61" i="2"/>
  <c r="N60" i="2"/>
  <c r="K60" i="2"/>
  <c r="H60" i="2"/>
  <c r="E60" i="2"/>
  <c r="P59" i="2"/>
  <c r="O59" i="2"/>
  <c r="N59" i="2" s="1"/>
  <c r="N14" i="2" s="1"/>
  <c r="M59" i="2"/>
  <c r="L59" i="2"/>
  <c r="K59" i="2"/>
  <c r="J59" i="2"/>
  <c r="I59" i="2"/>
  <c r="H59" i="2" s="1"/>
  <c r="G59" i="2"/>
  <c r="E59" i="2" s="1"/>
  <c r="F59" i="2"/>
  <c r="P58" i="2"/>
  <c r="O58" i="2"/>
  <c r="N58" i="2" s="1"/>
  <c r="M58" i="2"/>
  <c r="L58" i="2"/>
  <c r="K58" i="2"/>
  <c r="J58" i="2"/>
  <c r="I58" i="2"/>
  <c r="H58" i="2" s="1"/>
  <c r="G58" i="2"/>
  <c r="E58" i="2" s="1"/>
  <c r="F58" i="2"/>
  <c r="D58" i="2"/>
  <c r="N57" i="2"/>
  <c r="K57" i="2"/>
  <c r="H57" i="2"/>
  <c r="E57" i="2"/>
  <c r="N56" i="2"/>
  <c r="K56" i="2"/>
  <c r="H56" i="2"/>
  <c r="E56" i="2"/>
  <c r="N55" i="2"/>
  <c r="K55" i="2"/>
  <c r="H55" i="2"/>
  <c r="E55" i="2"/>
  <c r="N54" i="2"/>
  <c r="K54" i="2"/>
  <c r="H54" i="2"/>
  <c r="E54" i="2"/>
  <c r="N53" i="2"/>
  <c r="K53" i="2"/>
  <c r="H53" i="2"/>
  <c r="E53" i="2"/>
  <c r="N52" i="2"/>
  <c r="K52" i="2"/>
  <c r="H52" i="2"/>
  <c r="E52" i="2"/>
  <c r="N51" i="2"/>
  <c r="K51" i="2"/>
  <c r="H51" i="2"/>
  <c r="E51" i="2"/>
  <c r="P50" i="2"/>
  <c r="O50" i="2"/>
  <c r="N50" i="2"/>
  <c r="M50" i="2"/>
  <c r="L50" i="2"/>
  <c r="K50" i="2" s="1"/>
  <c r="J50" i="2"/>
  <c r="I50" i="2"/>
  <c r="H50" i="2"/>
  <c r="G50" i="2"/>
  <c r="F50" i="2"/>
  <c r="E50" i="2" s="1"/>
  <c r="O49" i="2"/>
  <c r="N49" i="2" s="1"/>
  <c r="M49" i="2"/>
  <c r="K49" i="2" s="1"/>
  <c r="L49" i="2"/>
  <c r="J49" i="2"/>
  <c r="I49" i="2"/>
  <c r="H49" i="2" s="1"/>
  <c r="G49" i="2"/>
  <c r="F49" i="2"/>
  <c r="E49" i="2"/>
  <c r="D49" i="2"/>
  <c r="N48" i="2"/>
  <c r="K48" i="2"/>
  <c r="H48" i="2"/>
  <c r="N47" i="2"/>
  <c r="L47" i="2"/>
  <c r="K47" i="2" s="1"/>
  <c r="H47" i="2"/>
  <c r="E47" i="2"/>
  <c r="N46" i="2"/>
  <c r="K46" i="2"/>
  <c r="H46" i="2"/>
  <c r="E46" i="2"/>
  <c r="N45" i="2"/>
  <c r="K45" i="2"/>
  <c r="H45" i="2"/>
  <c r="E45" i="2"/>
  <c r="N44" i="2"/>
  <c r="K44" i="2"/>
  <c r="H44" i="2"/>
  <c r="E44" i="2"/>
  <c r="N43" i="2"/>
  <c r="N39" i="2" s="1"/>
  <c r="K43" i="2"/>
  <c r="H43" i="2"/>
  <c r="E43" i="2"/>
  <c r="N42" i="2"/>
  <c r="K42" i="2"/>
  <c r="H42" i="2"/>
  <c r="E42" i="2"/>
  <c r="N41" i="2"/>
  <c r="K41" i="2"/>
  <c r="H41" i="2"/>
  <c r="E41" i="2"/>
  <c r="P40" i="2"/>
  <c r="O40" i="2"/>
  <c r="N40" i="2"/>
  <c r="M40" i="2"/>
  <c r="L40" i="2"/>
  <c r="K40" i="2" s="1"/>
  <c r="J40" i="2"/>
  <c r="H40" i="2" s="1"/>
  <c r="I40" i="2"/>
  <c r="G40" i="2"/>
  <c r="F40" i="2"/>
  <c r="E40" i="2" s="1"/>
  <c r="M39" i="2"/>
  <c r="J39" i="2"/>
  <c r="I39" i="2"/>
  <c r="H39" i="2" s="1"/>
  <c r="G39" i="2"/>
  <c r="E39" i="2" s="1"/>
  <c r="F39" i="2"/>
  <c r="D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N30" i="2"/>
  <c r="K30" i="2"/>
  <c r="H30" i="2"/>
  <c r="E30" i="2"/>
  <c r="P29" i="2"/>
  <c r="O29" i="2"/>
  <c r="M29" i="2"/>
  <c r="M14" i="2" s="1"/>
  <c r="M6" i="2" s="1"/>
  <c r="L29" i="2"/>
  <c r="K29" i="2"/>
  <c r="J29" i="2"/>
  <c r="I29" i="2"/>
  <c r="I14" i="2" s="1"/>
  <c r="G29" i="2"/>
  <c r="G14" i="2" s="1"/>
  <c r="F29" i="2"/>
  <c r="E29" i="2"/>
  <c r="N28" i="2"/>
  <c r="O28" i="2" s="1"/>
  <c r="M28" i="2"/>
  <c r="L28" i="2"/>
  <c r="K28" i="2" s="1"/>
  <c r="J28" i="2"/>
  <c r="H28" i="2" s="1"/>
  <c r="I28" i="2"/>
  <c r="G28" i="2"/>
  <c r="F28" i="2"/>
  <c r="E28" i="2" s="1"/>
  <c r="D28" i="2"/>
  <c r="K27" i="2"/>
  <c r="H27" i="2"/>
  <c r="E27" i="2"/>
  <c r="K26" i="2"/>
  <c r="H26" i="2"/>
  <c r="E26" i="2"/>
  <c r="K25" i="2"/>
  <c r="H25" i="2"/>
  <c r="E25" i="2"/>
  <c r="K24" i="2"/>
  <c r="H24" i="2"/>
  <c r="E24" i="2"/>
  <c r="H23" i="2"/>
  <c r="E23" i="2"/>
  <c r="K22" i="2"/>
  <c r="H22" i="2"/>
  <c r="E22" i="2"/>
  <c r="K21" i="2"/>
  <c r="H21" i="2"/>
  <c r="E21" i="2"/>
  <c r="N20" i="2"/>
  <c r="K20" i="2"/>
  <c r="K16" i="2" s="1"/>
  <c r="H20" i="2"/>
  <c r="E20" i="2"/>
  <c r="E16" i="2" s="1"/>
  <c r="N19" i="2"/>
  <c r="K19" i="2"/>
  <c r="K15" i="2" s="1"/>
  <c r="H19" i="2"/>
  <c r="E19" i="2"/>
  <c r="E15" i="2" s="1"/>
  <c r="P18" i="2"/>
  <c r="N18" i="2"/>
  <c r="M18" i="2"/>
  <c r="L18" i="2"/>
  <c r="K18" i="2" s="1"/>
  <c r="K14" i="2" s="1"/>
  <c r="J18" i="2"/>
  <c r="H18" i="2" s="1"/>
  <c r="I18" i="2"/>
  <c r="G18" i="2"/>
  <c r="F18" i="2"/>
  <c r="E18" i="2" s="1"/>
  <c r="E14" i="2" s="1"/>
  <c r="O17" i="2"/>
  <c r="N17" i="2"/>
  <c r="M17" i="2"/>
  <c r="M13" i="2" s="1"/>
  <c r="M5" i="2" s="1"/>
  <c r="L17" i="2"/>
  <c r="J17" i="2"/>
  <c r="I17" i="2"/>
  <c r="H17" i="2" s="1"/>
  <c r="H13" i="2" s="1"/>
  <c r="G17" i="2"/>
  <c r="G13" i="2" s="1"/>
  <c r="F17" i="2"/>
  <c r="E17" i="2"/>
  <c r="D17" i="2"/>
  <c r="P16" i="2"/>
  <c r="P8" i="2" s="1"/>
  <c r="O16" i="2"/>
  <c r="N16" i="2"/>
  <c r="M16" i="2"/>
  <c r="L16" i="2"/>
  <c r="L8" i="2" s="1"/>
  <c r="K8" i="2" s="1"/>
  <c r="J16" i="2"/>
  <c r="J8" i="2" s="1"/>
  <c r="I16" i="2"/>
  <c r="H16" i="2"/>
  <c r="G16" i="2"/>
  <c r="F16" i="2"/>
  <c r="F8" i="2" s="1"/>
  <c r="P15" i="2"/>
  <c r="P7" i="2" s="1"/>
  <c r="O15" i="2"/>
  <c r="N15" i="2"/>
  <c r="M15" i="2"/>
  <c r="L15" i="2"/>
  <c r="L7" i="2" s="1"/>
  <c r="K7" i="2" s="1"/>
  <c r="J15" i="2"/>
  <c r="J7" i="2" s="1"/>
  <c r="I15" i="2"/>
  <c r="H15" i="2"/>
  <c r="G15" i="2"/>
  <c r="F15" i="2"/>
  <c r="F7" i="2" s="1"/>
  <c r="P14" i="2"/>
  <c r="P6" i="2" s="1"/>
  <c r="L14" i="2"/>
  <c r="L6" i="2" s="1"/>
  <c r="K6" i="2" s="1"/>
  <c r="J14" i="2"/>
  <c r="J6" i="2" s="1"/>
  <c r="F14" i="2"/>
  <c r="F6" i="2" s="1"/>
  <c r="P13" i="2"/>
  <c r="J13" i="2"/>
  <c r="J5" i="2" s="1"/>
  <c r="F13" i="2"/>
  <c r="F5" i="2" s="1"/>
  <c r="D13" i="2"/>
  <c r="D5" i="2" s="1"/>
  <c r="N12" i="2"/>
  <c r="K12" i="2"/>
  <c r="H12" i="2"/>
  <c r="E12" i="2"/>
  <c r="N11" i="2"/>
  <c r="K11" i="2"/>
  <c r="H11" i="2"/>
  <c r="E11" i="2"/>
  <c r="P10" i="2"/>
  <c r="O10" i="2"/>
  <c r="N10" i="2" s="1"/>
  <c r="M10" i="2"/>
  <c r="L10" i="2"/>
  <c r="K10" i="2"/>
  <c r="J10" i="2"/>
  <c r="I10" i="2"/>
  <c r="H10" i="2" s="1"/>
  <c r="G10" i="2"/>
  <c r="E10" i="2" s="1"/>
  <c r="F10" i="2"/>
  <c r="N9" i="2"/>
  <c r="K9" i="2"/>
  <c r="H9" i="2"/>
  <c r="E9" i="2"/>
  <c r="O8" i="2"/>
  <c r="M8" i="2"/>
  <c r="I8" i="2"/>
  <c r="H8" i="2" s="1"/>
  <c r="O7" i="2"/>
  <c r="M7" i="2"/>
  <c r="I7" i="2"/>
  <c r="N209" i="1"/>
  <c r="K209" i="1"/>
  <c r="H209" i="1"/>
  <c r="E209" i="1"/>
  <c r="N208" i="1"/>
  <c r="K208" i="1"/>
  <c r="H208" i="1"/>
  <c r="E208" i="1"/>
  <c r="N207" i="1"/>
  <c r="K207" i="1"/>
  <c r="H207" i="1"/>
  <c r="E207" i="1"/>
  <c r="P206" i="1"/>
  <c r="O206" i="1"/>
  <c r="N206" i="1"/>
  <c r="M206" i="1"/>
  <c r="K206" i="1" s="1"/>
  <c r="L206" i="1"/>
  <c r="J206" i="1"/>
  <c r="I206" i="1"/>
  <c r="H206" i="1" s="1"/>
  <c r="G206" i="1"/>
  <c r="F206" i="1"/>
  <c r="E206" i="1"/>
  <c r="M205" i="1"/>
  <c r="L205" i="1"/>
  <c r="J205" i="1"/>
  <c r="I205" i="1"/>
  <c r="H205" i="1"/>
  <c r="G205" i="1"/>
  <c r="F205" i="1"/>
  <c r="E205" i="1"/>
  <c r="D205" i="1"/>
  <c r="N202" i="1"/>
  <c r="K202" i="1"/>
  <c r="H202" i="1"/>
  <c r="E202" i="1"/>
  <c r="N201" i="1"/>
  <c r="K201" i="1"/>
  <c r="H201" i="1"/>
  <c r="E201" i="1"/>
  <c r="N200" i="1"/>
  <c r="K200" i="1"/>
  <c r="H200" i="1"/>
  <c r="E200" i="1"/>
  <c r="N199" i="1"/>
  <c r="K199" i="1"/>
  <c r="H199" i="1"/>
  <c r="E199" i="1"/>
  <c r="P198" i="1"/>
  <c r="O198" i="1"/>
  <c r="N198" i="1"/>
  <c r="M198" i="1"/>
  <c r="L198" i="1"/>
  <c r="K198" i="1" s="1"/>
  <c r="J198" i="1"/>
  <c r="I198" i="1"/>
  <c r="H198" i="1" s="1"/>
  <c r="G198" i="1"/>
  <c r="F198" i="1"/>
  <c r="E198" i="1"/>
  <c r="M197" i="1"/>
  <c r="L197" i="1"/>
  <c r="J197" i="1"/>
  <c r="I197" i="1"/>
  <c r="H197" i="1"/>
  <c r="G197" i="1"/>
  <c r="F197" i="1"/>
  <c r="E197" i="1"/>
  <c r="D197" i="1"/>
  <c r="N196" i="1"/>
  <c r="K196" i="1"/>
  <c r="H196" i="1"/>
  <c r="E196" i="1"/>
  <c r="N195" i="1"/>
  <c r="K195" i="1"/>
  <c r="H195" i="1"/>
  <c r="E195" i="1"/>
  <c r="N194" i="1"/>
  <c r="K194" i="1"/>
  <c r="H194" i="1"/>
  <c r="E194" i="1"/>
  <c r="N193" i="1"/>
  <c r="K193" i="1"/>
  <c r="H193" i="1"/>
  <c r="E193" i="1"/>
  <c r="N192" i="1"/>
  <c r="K192" i="1"/>
  <c r="H192" i="1"/>
  <c r="E192" i="1"/>
  <c r="P191" i="1"/>
  <c r="O191" i="1"/>
  <c r="N191" i="1"/>
  <c r="M191" i="1"/>
  <c r="K191" i="1" s="1"/>
  <c r="L191" i="1"/>
  <c r="J191" i="1"/>
  <c r="I191" i="1"/>
  <c r="H191" i="1" s="1"/>
  <c r="G191" i="1"/>
  <c r="F191" i="1"/>
  <c r="E191" i="1"/>
  <c r="P190" i="1"/>
  <c r="O190" i="1"/>
  <c r="N190" i="1"/>
  <c r="M190" i="1"/>
  <c r="K190" i="1" s="1"/>
  <c r="L190" i="1"/>
  <c r="J190" i="1"/>
  <c r="I190" i="1"/>
  <c r="H190" i="1" s="1"/>
  <c r="G190" i="1"/>
  <c r="F190" i="1"/>
  <c r="E190" i="1"/>
  <c r="D190" i="1"/>
  <c r="K189" i="1"/>
  <c r="H189" i="1"/>
  <c r="E189" i="1"/>
  <c r="K188" i="1"/>
  <c r="H188" i="1"/>
  <c r="E188" i="1"/>
  <c r="K187" i="1"/>
  <c r="H187" i="1"/>
  <c r="E187" i="1"/>
  <c r="K186" i="1"/>
  <c r="H186" i="1"/>
  <c r="E186" i="1"/>
  <c r="K185" i="1"/>
  <c r="N129" i="1" s="1"/>
  <c r="H185" i="1"/>
  <c r="E185" i="1"/>
  <c r="M184" i="1"/>
  <c r="K184" i="1" s="1"/>
  <c r="L184" i="1"/>
  <c r="J184" i="1"/>
  <c r="I184" i="1"/>
  <c r="H184" i="1" s="1"/>
  <c r="G184" i="1"/>
  <c r="F184" i="1"/>
  <c r="E184" i="1"/>
  <c r="M183" i="1"/>
  <c r="L183" i="1"/>
  <c r="K183" i="1"/>
  <c r="J183" i="1"/>
  <c r="H183" i="1" s="1"/>
  <c r="I183" i="1"/>
  <c r="G183" i="1"/>
  <c r="F183" i="1"/>
  <c r="E183" i="1" s="1"/>
  <c r="N182" i="1"/>
  <c r="K182" i="1"/>
  <c r="H182" i="1"/>
  <c r="E182" i="1"/>
  <c r="N181" i="1"/>
  <c r="K181" i="1"/>
  <c r="H181" i="1"/>
  <c r="E181" i="1"/>
  <c r="N180" i="1"/>
  <c r="K180" i="1"/>
  <c r="H180" i="1"/>
  <c r="E180" i="1"/>
  <c r="N179" i="1"/>
  <c r="K179" i="1"/>
  <c r="H179" i="1"/>
  <c r="E179" i="1"/>
  <c r="N178" i="1"/>
  <c r="K178" i="1"/>
  <c r="H178" i="1"/>
  <c r="E178" i="1"/>
  <c r="N177" i="1"/>
  <c r="K177" i="1"/>
  <c r="H177" i="1"/>
  <c r="E177" i="1"/>
  <c r="P176" i="1"/>
  <c r="O176" i="1"/>
  <c r="N176" i="1"/>
  <c r="M176" i="1"/>
  <c r="L176" i="1"/>
  <c r="K176" i="1"/>
  <c r="J176" i="1"/>
  <c r="H176" i="1" s="1"/>
  <c r="I176" i="1"/>
  <c r="G176" i="1"/>
  <c r="F176" i="1"/>
  <c r="E176" i="1" s="1"/>
  <c r="P175" i="1"/>
  <c r="O175" i="1"/>
  <c r="N175" i="1"/>
  <c r="M175" i="1"/>
  <c r="L175" i="1"/>
  <c r="K175" i="1"/>
  <c r="J175" i="1"/>
  <c r="H175" i="1" s="1"/>
  <c r="I175" i="1"/>
  <c r="G175" i="1"/>
  <c r="F175" i="1"/>
  <c r="E175" i="1" s="1"/>
  <c r="D175" i="1"/>
  <c r="N174" i="1"/>
  <c r="K174" i="1"/>
  <c r="H174" i="1"/>
  <c r="E174" i="1"/>
  <c r="N173" i="1"/>
  <c r="K173" i="1"/>
  <c r="H173" i="1"/>
  <c r="E173" i="1"/>
  <c r="N172" i="1"/>
  <c r="K172" i="1"/>
  <c r="H172" i="1"/>
  <c r="E172" i="1"/>
  <c r="N171" i="1"/>
  <c r="K171" i="1"/>
  <c r="K130" i="1" s="1"/>
  <c r="H171" i="1"/>
  <c r="E171" i="1"/>
  <c r="N170" i="1"/>
  <c r="K170" i="1"/>
  <c r="H170" i="1"/>
  <c r="E170" i="1"/>
  <c r="P169" i="1"/>
  <c r="O169" i="1"/>
  <c r="M169" i="1"/>
  <c r="L169" i="1"/>
  <c r="K169" i="1"/>
  <c r="J169" i="1"/>
  <c r="I169" i="1"/>
  <c r="H169" i="1"/>
  <c r="G169" i="1"/>
  <c r="G128" i="1" s="1"/>
  <c r="F169" i="1"/>
  <c r="E169" i="1" s="1"/>
  <c r="P168" i="1"/>
  <c r="O168" i="1"/>
  <c r="M168" i="1"/>
  <c r="L168" i="1"/>
  <c r="K168" i="1"/>
  <c r="J168" i="1"/>
  <c r="I168" i="1"/>
  <c r="H168" i="1"/>
  <c r="G168" i="1"/>
  <c r="G127" i="1" s="1"/>
  <c r="F168" i="1"/>
  <c r="D168" i="1"/>
  <c r="N167" i="1"/>
  <c r="K167" i="1"/>
  <c r="H167" i="1"/>
  <c r="E167" i="1"/>
  <c r="N166" i="1"/>
  <c r="K166" i="1"/>
  <c r="H166" i="1"/>
  <c r="E166" i="1"/>
  <c r="N165" i="1"/>
  <c r="K165" i="1"/>
  <c r="H165" i="1"/>
  <c r="E165" i="1"/>
  <c r="N164" i="1"/>
  <c r="K164" i="1"/>
  <c r="H164" i="1"/>
  <c r="E164" i="1"/>
  <c r="N163" i="1"/>
  <c r="K163" i="1"/>
  <c r="H163" i="1"/>
  <c r="E163" i="1"/>
  <c r="N162" i="1"/>
  <c r="K162" i="1"/>
  <c r="H162" i="1"/>
  <c r="F162" i="1"/>
  <c r="E162" i="1"/>
  <c r="N161" i="1"/>
  <c r="K161" i="1"/>
  <c r="H161" i="1"/>
  <c r="E161" i="1"/>
  <c r="N160" i="1"/>
  <c r="K160" i="1"/>
  <c r="H160" i="1"/>
  <c r="E160" i="1"/>
  <c r="P159" i="1"/>
  <c r="O159" i="1"/>
  <c r="N159" i="1"/>
  <c r="M159" i="1"/>
  <c r="L159" i="1"/>
  <c r="K159" i="1" s="1"/>
  <c r="J159" i="1"/>
  <c r="I159" i="1"/>
  <c r="H159" i="1" s="1"/>
  <c r="G159" i="1"/>
  <c r="F159" i="1"/>
  <c r="E159" i="1"/>
  <c r="P158" i="1"/>
  <c r="O158" i="1"/>
  <c r="N158" i="1"/>
  <c r="M158" i="1"/>
  <c r="K158" i="1" s="1"/>
  <c r="L158" i="1"/>
  <c r="J158" i="1"/>
  <c r="I158" i="1"/>
  <c r="H158" i="1" s="1"/>
  <c r="G158" i="1"/>
  <c r="F158" i="1"/>
  <c r="E158" i="1"/>
  <c r="D158" i="1"/>
  <c r="N157" i="1"/>
  <c r="K157" i="1"/>
  <c r="H157" i="1"/>
  <c r="E157" i="1"/>
  <c r="N156" i="1"/>
  <c r="K156" i="1"/>
  <c r="H156" i="1"/>
  <c r="E156" i="1"/>
  <c r="N155" i="1"/>
  <c r="K155" i="1"/>
  <c r="H155" i="1"/>
  <c r="E155" i="1"/>
  <c r="P154" i="1"/>
  <c r="O154" i="1"/>
  <c r="N154" i="1"/>
  <c r="M154" i="1"/>
  <c r="L154" i="1"/>
  <c r="K154" i="1"/>
  <c r="J154" i="1"/>
  <c r="H154" i="1" s="1"/>
  <c r="I154" i="1"/>
  <c r="G154" i="1"/>
  <c r="F154" i="1"/>
  <c r="E154" i="1" s="1"/>
  <c r="P153" i="1"/>
  <c r="O153" i="1"/>
  <c r="N153" i="1"/>
  <c r="M153" i="1"/>
  <c r="L153" i="1"/>
  <c r="K153" i="1"/>
  <c r="J153" i="1"/>
  <c r="H153" i="1" s="1"/>
  <c r="I153" i="1"/>
  <c r="G153" i="1"/>
  <c r="F153" i="1"/>
  <c r="E153" i="1" s="1"/>
  <c r="N152" i="1"/>
  <c r="K152" i="1"/>
  <c r="H152" i="1"/>
  <c r="E152" i="1"/>
  <c r="N151" i="1"/>
  <c r="K151" i="1"/>
  <c r="H151" i="1"/>
  <c r="E151" i="1"/>
  <c r="N150" i="1"/>
  <c r="K150" i="1"/>
  <c r="H150" i="1"/>
  <c r="E150" i="1"/>
  <c r="N149" i="1"/>
  <c r="K149" i="1"/>
  <c r="I149" i="1"/>
  <c r="F149" i="1"/>
  <c r="E149" i="1"/>
  <c r="N148" i="1"/>
  <c r="K148" i="1"/>
  <c r="H148" i="1"/>
  <c r="E148" i="1"/>
  <c r="N147" i="1"/>
  <c r="K147" i="1"/>
  <c r="H147" i="1"/>
  <c r="E147" i="1"/>
  <c r="N146" i="1"/>
  <c r="K146" i="1"/>
  <c r="H146" i="1"/>
  <c r="E146" i="1"/>
  <c r="P145" i="1"/>
  <c r="O145" i="1"/>
  <c r="M145" i="1"/>
  <c r="L145" i="1"/>
  <c r="J145" i="1"/>
  <c r="I145" i="1"/>
  <c r="H145" i="1"/>
  <c r="G145" i="1"/>
  <c r="F145" i="1"/>
  <c r="E145" i="1"/>
  <c r="P144" i="1"/>
  <c r="O144" i="1"/>
  <c r="M144" i="1"/>
  <c r="L144" i="1"/>
  <c r="J144" i="1"/>
  <c r="G144" i="1"/>
  <c r="F144" i="1"/>
  <c r="E144" i="1"/>
  <c r="D144" i="1"/>
  <c r="D127" i="1" s="1"/>
  <c r="N143" i="1"/>
  <c r="K143" i="1"/>
  <c r="H143" i="1"/>
  <c r="E143" i="1"/>
  <c r="N142" i="1"/>
  <c r="K142" i="1"/>
  <c r="H142" i="1"/>
  <c r="E142" i="1"/>
  <c r="N141" i="1"/>
  <c r="K141" i="1"/>
  <c r="H141" i="1"/>
  <c r="E141" i="1"/>
  <c r="N140" i="1"/>
  <c r="K140" i="1"/>
  <c r="H140" i="1"/>
  <c r="E140" i="1"/>
  <c r="N139" i="1"/>
  <c r="K139" i="1"/>
  <c r="H139" i="1"/>
  <c r="E139" i="1"/>
  <c r="N138" i="1"/>
  <c r="K138" i="1"/>
  <c r="H138" i="1"/>
  <c r="E138" i="1"/>
  <c r="N137" i="1"/>
  <c r="K137" i="1"/>
  <c r="H137" i="1"/>
  <c r="E137" i="1"/>
  <c r="N136" i="1"/>
  <c r="K136" i="1"/>
  <c r="H136" i="1"/>
  <c r="E136" i="1"/>
  <c r="N135" i="1"/>
  <c r="K135" i="1"/>
  <c r="H135" i="1"/>
  <c r="E135" i="1"/>
  <c r="N134" i="1"/>
  <c r="K134" i="1"/>
  <c r="H134" i="1"/>
  <c r="H130" i="1" s="1"/>
  <c r="E134" i="1"/>
  <c r="E130" i="1" s="1"/>
  <c r="N133" i="1"/>
  <c r="K133" i="1"/>
  <c r="H133" i="1"/>
  <c r="H129" i="1" s="1"/>
  <c r="E133" i="1"/>
  <c r="E129" i="1" s="1"/>
  <c r="P132" i="1"/>
  <c r="O132" i="1"/>
  <c r="N132" i="1"/>
  <c r="M132" i="1"/>
  <c r="L132" i="1"/>
  <c r="J132" i="1"/>
  <c r="I132" i="1"/>
  <c r="G132" i="1"/>
  <c r="F132" i="1"/>
  <c r="E132" i="1"/>
  <c r="P131" i="1"/>
  <c r="O131" i="1"/>
  <c r="N131" i="1"/>
  <c r="M131" i="1"/>
  <c r="L131" i="1"/>
  <c r="J131" i="1"/>
  <c r="I131" i="1"/>
  <c r="G131" i="1"/>
  <c r="F131" i="1"/>
  <c r="E131" i="1"/>
  <c r="D131" i="1"/>
  <c r="P130" i="1"/>
  <c r="O130" i="1"/>
  <c r="O8" i="1" s="1"/>
  <c r="N130" i="1"/>
  <c r="M130" i="1"/>
  <c r="L130" i="1"/>
  <c r="J130" i="1"/>
  <c r="J8" i="1" s="1"/>
  <c r="I130" i="1"/>
  <c r="G130" i="1"/>
  <c r="F130" i="1"/>
  <c r="P129" i="1"/>
  <c r="O129" i="1"/>
  <c r="O7" i="1" s="1"/>
  <c r="M129" i="1"/>
  <c r="L129" i="1"/>
  <c r="J129" i="1"/>
  <c r="I129" i="1"/>
  <c r="G129" i="1"/>
  <c r="F129" i="1"/>
  <c r="F7" i="1" s="1"/>
  <c r="F128" i="1"/>
  <c r="J127" i="1"/>
  <c r="N126" i="1"/>
  <c r="K126" i="1"/>
  <c r="H126" i="1"/>
  <c r="E126" i="1"/>
  <c r="N125" i="1"/>
  <c r="K125" i="1"/>
  <c r="H125" i="1"/>
  <c r="E125" i="1"/>
  <c r="N124" i="1"/>
  <c r="K124" i="1"/>
  <c r="H124" i="1"/>
  <c r="E124" i="1"/>
  <c r="N123" i="1"/>
  <c r="K123" i="1"/>
  <c r="H123" i="1"/>
  <c r="E123" i="1"/>
  <c r="N122" i="1"/>
  <c r="K122" i="1"/>
  <c r="I122" i="1"/>
  <c r="H122" i="1"/>
  <c r="F122" i="1"/>
  <c r="F16" i="1" s="1"/>
  <c r="N121" i="1"/>
  <c r="K121" i="1"/>
  <c r="H121" i="1"/>
  <c r="E121" i="1"/>
  <c r="P120" i="1"/>
  <c r="O120" i="1"/>
  <c r="N120" i="1"/>
  <c r="M120" i="1"/>
  <c r="K120" i="1" s="1"/>
  <c r="L120" i="1"/>
  <c r="J120" i="1"/>
  <c r="I120" i="1"/>
  <c r="H120" i="1" s="1"/>
  <c r="G120" i="1"/>
  <c r="P119" i="1"/>
  <c r="O119" i="1"/>
  <c r="N119" i="1"/>
  <c r="M119" i="1"/>
  <c r="L119" i="1"/>
  <c r="K119" i="1" s="1"/>
  <c r="J119" i="1"/>
  <c r="I119" i="1"/>
  <c r="G119" i="1"/>
  <c r="F119" i="1"/>
  <c r="E119" i="1" s="1"/>
  <c r="D119" i="1"/>
  <c r="N118" i="1"/>
  <c r="K118" i="1"/>
  <c r="H118" i="1"/>
  <c r="E118" i="1"/>
  <c r="N117" i="1"/>
  <c r="K117" i="1"/>
  <c r="H117" i="1"/>
  <c r="E117" i="1"/>
  <c r="N116" i="1"/>
  <c r="K116" i="1"/>
  <c r="H116" i="1"/>
  <c r="E116" i="1"/>
  <c r="N115" i="1"/>
  <c r="K115" i="1"/>
  <c r="H115" i="1"/>
  <c r="E115" i="1"/>
  <c r="N114" i="1"/>
  <c r="K114" i="1"/>
  <c r="H114" i="1"/>
  <c r="E114" i="1"/>
  <c r="N113" i="1"/>
  <c r="K113" i="1"/>
  <c r="H113" i="1"/>
  <c r="E113" i="1"/>
  <c r="N112" i="1"/>
  <c r="K112" i="1"/>
  <c r="H112" i="1"/>
  <c r="E112" i="1"/>
  <c r="N111" i="1"/>
  <c r="K111" i="1"/>
  <c r="H111" i="1"/>
  <c r="E111" i="1"/>
  <c r="N110" i="1"/>
  <c r="K110" i="1"/>
  <c r="H110" i="1"/>
  <c r="E110" i="1"/>
  <c r="N109" i="1"/>
  <c r="K109" i="1"/>
  <c r="H109" i="1"/>
  <c r="E109" i="1"/>
  <c r="N108" i="1"/>
  <c r="K108" i="1"/>
  <c r="H108" i="1"/>
  <c r="E108" i="1"/>
  <c r="P107" i="1"/>
  <c r="O107" i="1"/>
  <c r="N107" i="1" s="1"/>
  <c r="M107" i="1"/>
  <c r="L107" i="1"/>
  <c r="K107" i="1"/>
  <c r="J107" i="1"/>
  <c r="H107" i="1" s="1"/>
  <c r="I107" i="1"/>
  <c r="G107" i="1"/>
  <c r="F107" i="1"/>
  <c r="E107" i="1" s="1"/>
  <c r="P106" i="1"/>
  <c r="O106" i="1"/>
  <c r="N106" i="1"/>
  <c r="M106" i="1"/>
  <c r="L106" i="1"/>
  <c r="K106" i="1"/>
  <c r="J106" i="1"/>
  <c r="H106" i="1" s="1"/>
  <c r="I106" i="1"/>
  <c r="G106" i="1"/>
  <c r="F106" i="1"/>
  <c r="D106" i="1"/>
  <c r="N105" i="1"/>
  <c r="K105" i="1"/>
  <c r="H105" i="1"/>
  <c r="E105" i="1"/>
  <c r="N104" i="1"/>
  <c r="K104" i="1"/>
  <c r="H104" i="1"/>
  <c r="E104" i="1"/>
  <c r="N103" i="1"/>
  <c r="K103" i="1"/>
  <c r="H103" i="1"/>
  <c r="E103" i="1"/>
  <c r="N102" i="1"/>
  <c r="K102" i="1"/>
  <c r="H102" i="1"/>
  <c r="E102" i="1"/>
  <c r="N101" i="1"/>
  <c r="K101" i="1"/>
  <c r="H101" i="1"/>
  <c r="E101" i="1"/>
  <c r="N100" i="1"/>
  <c r="K100" i="1"/>
  <c r="I100" i="1"/>
  <c r="H100" i="1"/>
  <c r="E100" i="1"/>
  <c r="N99" i="1"/>
  <c r="K99" i="1"/>
  <c r="H99" i="1"/>
  <c r="E99" i="1"/>
  <c r="N98" i="1"/>
  <c r="K98" i="1"/>
  <c r="H98" i="1"/>
  <c r="E98" i="1"/>
  <c r="N97" i="1"/>
  <c r="K97" i="1"/>
  <c r="H97" i="1"/>
  <c r="E97" i="1"/>
  <c r="P96" i="1"/>
  <c r="N96" i="1" s="1"/>
  <c r="O96" i="1"/>
  <c r="M96" i="1"/>
  <c r="L96" i="1"/>
  <c r="K96" i="1" s="1"/>
  <c r="J96" i="1"/>
  <c r="I96" i="1"/>
  <c r="H96" i="1"/>
  <c r="G96" i="1"/>
  <c r="F96" i="1"/>
  <c r="E96" i="1"/>
  <c r="P95" i="1"/>
  <c r="O95" i="1"/>
  <c r="N95" i="1" s="1"/>
  <c r="M95" i="1"/>
  <c r="L95" i="1"/>
  <c r="J95" i="1"/>
  <c r="I95" i="1"/>
  <c r="H95" i="1" s="1"/>
  <c r="G95" i="1"/>
  <c r="F95" i="1"/>
  <c r="E95" i="1"/>
  <c r="D95" i="1"/>
  <c r="N94" i="1"/>
  <c r="K94" i="1"/>
  <c r="H94" i="1"/>
  <c r="E94" i="1"/>
  <c r="N93" i="1"/>
  <c r="K93" i="1"/>
  <c r="H93" i="1"/>
  <c r="E93" i="1"/>
  <c r="N92" i="1"/>
  <c r="K92" i="1"/>
  <c r="H92" i="1"/>
  <c r="E92" i="1"/>
  <c r="N91" i="1"/>
  <c r="K91" i="1"/>
  <c r="H91" i="1"/>
  <c r="E91" i="1"/>
  <c r="N90" i="1"/>
  <c r="K90" i="1"/>
  <c r="H90" i="1"/>
  <c r="E90" i="1"/>
  <c r="N89" i="1"/>
  <c r="K89" i="1"/>
  <c r="I89" i="1"/>
  <c r="H89" i="1" s="1"/>
  <c r="E89" i="1"/>
  <c r="N88" i="1"/>
  <c r="K88" i="1"/>
  <c r="H88" i="1"/>
  <c r="E88" i="1"/>
  <c r="N87" i="1"/>
  <c r="K87" i="1"/>
  <c r="H87" i="1"/>
  <c r="E87" i="1"/>
  <c r="P86" i="1"/>
  <c r="O86" i="1"/>
  <c r="N86" i="1" s="1"/>
  <c r="M86" i="1"/>
  <c r="L86" i="1"/>
  <c r="K86" i="1"/>
  <c r="J86" i="1"/>
  <c r="I86" i="1"/>
  <c r="G86" i="1"/>
  <c r="F86" i="1"/>
  <c r="E86" i="1" s="1"/>
  <c r="O85" i="1"/>
  <c r="N85" i="1"/>
  <c r="M85" i="1"/>
  <c r="K85" i="1" s="1"/>
  <c r="L85" i="1"/>
  <c r="J85" i="1"/>
  <c r="G85" i="1"/>
  <c r="F85" i="1"/>
  <c r="E85" i="1" s="1"/>
  <c r="D85" i="1"/>
  <c r="O84" i="1"/>
  <c r="N84" i="1"/>
  <c r="K84" i="1"/>
  <c r="H84" i="1"/>
  <c r="E84" i="1"/>
  <c r="N83" i="1"/>
  <c r="K83" i="1"/>
  <c r="H83" i="1"/>
  <c r="E83" i="1"/>
  <c r="N82" i="1"/>
  <c r="K82" i="1"/>
  <c r="H82" i="1"/>
  <c r="E82" i="1"/>
  <c r="N81" i="1"/>
  <c r="K81" i="1"/>
  <c r="H81" i="1"/>
  <c r="E81" i="1"/>
  <c r="N80" i="1"/>
  <c r="K80" i="1"/>
  <c r="H80" i="1"/>
  <c r="E80" i="1"/>
  <c r="O79" i="1"/>
  <c r="N79" i="1" s="1"/>
  <c r="K79" i="1"/>
  <c r="H79" i="1"/>
  <c r="E79" i="1"/>
  <c r="N78" i="1"/>
  <c r="K78" i="1"/>
  <c r="H78" i="1"/>
  <c r="E78" i="1"/>
  <c r="N77" i="1"/>
  <c r="K77" i="1"/>
  <c r="H77" i="1"/>
  <c r="E77" i="1"/>
  <c r="P76" i="1"/>
  <c r="O76" i="1"/>
  <c r="M76" i="1"/>
  <c r="L76" i="1"/>
  <c r="K76" i="1" s="1"/>
  <c r="J76" i="1"/>
  <c r="I76" i="1"/>
  <c r="H76" i="1" s="1"/>
  <c r="G76" i="1"/>
  <c r="F76" i="1"/>
  <c r="E76" i="1"/>
  <c r="M75" i="1"/>
  <c r="L75" i="1"/>
  <c r="K75" i="1" s="1"/>
  <c r="J75" i="1"/>
  <c r="I75" i="1"/>
  <c r="H75" i="1"/>
  <c r="G75" i="1"/>
  <c r="F75" i="1"/>
  <c r="D75" i="1"/>
  <c r="N74" i="1"/>
  <c r="K74" i="1"/>
  <c r="H74" i="1"/>
  <c r="E74" i="1"/>
  <c r="N73" i="1"/>
  <c r="K73" i="1"/>
  <c r="H73" i="1"/>
  <c r="E73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N67" i="1"/>
  <c r="K67" i="1"/>
  <c r="H67" i="1"/>
  <c r="E67" i="1"/>
  <c r="N66" i="1"/>
  <c r="K66" i="1"/>
  <c r="H66" i="1"/>
  <c r="E66" i="1"/>
  <c r="P65" i="1"/>
  <c r="N65" i="1" s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 s="1"/>
  <c r="G64" i="1"/>
  <c r="F64" i="1"/>
  <c r="D64" i="1"/>
  <c r="N63" i="1"/>
  <c r="K63" i="1"/>
  <c r="H63" i="1"/>
  <c r="E63" i="1"/>
  <c r="N62" i="1"/>
  <c r="K62" i="1"/>
  <c r="H62" i="1"/>
  <c r="E62" i="1"/>
  <c r="N61" i="1"/>
  <c r="K61" i="1"/>
  <c r="H61" i="1"/>
  <c r="E61" i="1"/>
  <c r="N60" i="1"/>
  <c r="K60" i="1"/>
  <c r="H60" i="1"/>
  <c r="E60" i="1"/>
  <c r="P59" i="1"/>
  <c r="P14" i="1" s="1"/>
  <c r="O59" i="1"/>
  <c r="M59" i="1"/>
  <c r="L59" i="1"/>
  <c r="K59" i="1"/>
  <c r="J59" i="1"/>
  <c r="I59" i="1"/>
  <c r="H59" i="1"/>
  <c r="G59" i="1"/>
  <c r="F59" i="1"/>
  <c r="P58" i="1"/>
  <c r="O58" i="1"/>
  <c r="N58" i="1" s="1"/>
  <c r="M58" i="1"/>
  <c r="L58" i="1"/>
  <c r="K58" i="1" s="1"/>
  <c r="J58" i="1"/>
  <c r="I58" i="1"/>
  <c r="H58" i="1"/>
  <c r="G58" i="1"/>
  <c r="F58" i="1"/>
  <c r="E58" i="1" s="1"/>
  <c r="D58" i="1"/>
  <c r="N57" i="1"/>
  <c r="K57" i="1"/>
  <c r="H57" i="1"/>
  <c r="E57" i="1"/>
  <c r="N56" i="1"/>
  <c r="K56" i="1"/>
  <c r="H56" i="1"/>
  <c r="E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N51" i="1"/>
  <c r="K51" i="1"/>
  <c r="H51" i="1"/>
  <c r="E51" i="1"/>
  <c r="P50" i="1"/>
  <c r="N50" i="1" s="1"/>
  <c r="O50" i="1"/>
  <c r="M50" i="1"/>
  <c r="L50" i="1"/>
  <c r="K50" i="1" s="1"/>
  <c r="J50" i="1"/>
  <c r="I50" i="1"/>
  <c r="H50" i="1"/>
  <c r="G50" i="1"/>
  <c r="F50" i="1"/>
  <c r="E50" i="1"/>
  <c r="O49" i="1"/>
  <c r="N49" i="1" s="1"/>
  <c r="M49" i="1"/>
  <c r="L49" i="1"/>
  <c r="K49" i="1" s="1"/>
  <c r="J49" i="1"/>
  <c r="I49" i="1"/>
  <c r="H49" i="1"/>
  <c r="G49" i="1"/>
  <c r="E49" i="1" s="1"/>
  <c r="F49" i="1"/>
  <c r="D49" i="1"/>
  <c r="K48" i="1"/>
  <c r="H48" i="1"/>
  <c r="L47" i="1"/>
  <c r="K47" i="1" s="1"/>
  <c r="H47" i="1"/>
  <c r="E47" i="1"/>
  <c r="L46" i="1"/>
  <c r="K46" i="1" s="1"/>
  <c r="H46" i="1"/>
  <c r="E46" i="1"/>
  <c r="L45" i="1"/>
  <c r="K45" i="1"/>
  <c r="H45" i="1"/>
  <c r="E45" i="1"/>
  <c r="L44" i="1"/>
  <c r="H44" i="1"/>
  <c r="E44" i="1"/>
  <c r="L43" i="1"/>
  <c r="K43" i="1" s="1"/>
  <c r="H43" i="1"/>
  <c r="E43" i="1"/>
  <c r="N42" i="1"/>
  <c r="K42" i="1"/>
  <c r="H42" i="1"/>
  <c r="E42" i="1"/>
  <c r="N41" i="1"/>
  <c r="K41" i="1"/>
  <c r="H41" i="1"/>
  <c r="E41" i="1"/>
  <c r="P40" i="1"/>
  <c r="O40" i="1"/>
  <c r="N40" i="1"/>
  <c r="M40" i="1"/>
  <c r="M14" i="1" s="1"/>
  <c r="L40" i="1"/>
  <c r="J40" i="1"/>
  <c r="I40" i="1"/>
  <c r="H40" i="1" s="1"/>
  <c r="G40" i="1"/>
  <c r="F40" i="1"/>
  <c r="E40" i="1" s="1"/>
  <c r="M39" i="1"/>
  <c r="L39" i="1"/>
  <c r="K39" i="1" s="1"/>
  <c r="J39" i="1"/>
  <c r="I39" i="1"/>
  <c r="H39" i="1"/>
  <c r="G39" i="1"/>
  <c r="F39" i="1"/>
  <c r="E39" i="1"/>
  <c r="D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N30" i="1"/>
  <c r="K30" i="1"/>
  <c r="H30" i="1"/>
  <c r="E30" i="1"/>
  <c r="P29" i="1"/>
  <c r="O29" i="1"/>
  <c r="M29" i="1"/>
  <c r="L29" i="1"/>
  <c r="K29" i="1" s="1"/>
  <c r="J29" i="1"/>
  <c r="I29" i="1"/>
  <c r="H29" i="1" s="1"/>
  <c r="G29" i="1"/>
  <c r="F29" i="1"/>
  <c r="E29" i="1"/>
  <c r="O28" i="1"/>
  <c r="N28" i="1"/>
  <c r="M28" i="1"/>
  <c r="L28" i="1"/>
  <c r="K28" i="1" s="1"/>
  <c r="J28" i="1"/>
  <c r="I28" i="1"/>
  <c r="H28" i="1"/>
  <c r="G28" i="1"/>
  <c r="F28" i="1"/>
  <c r="D28" i="1"/>
  <c r="D13" i="1" s="1"/>
  <c r="D5" i="1" s="1"/>
  <c r="K27" i="1"/>
  <c r="H27" i="1"/>
  <c r="E27" i="1"/>
  <c r="K26" i="1"/>
  <c r="H26" i="1"/>
  <c r="E26" i="1"/>
  <c r="K25" i="1"/>
  <c r="H25" i="1"/>
  <c r="E25" i="1"/>
  <c r="K24" i="1"/>
  <c r="H24" i="1"/>
  <c r="E24" i="1"/>
  <c r="H23" i="1"/>
  <c r="E23" i="1"/>
  <c r="K22" i="1"/>
  <c r="H22" i="1"/>
  <c r="E22" i="1"/>
  <c r="K21" i="1"/>
  <c r="H21" i="1"/>
  <c r="E21" i="1"/>
  <c r="N20" i="1"/>
  <c r="K20" i="1"/>
  <c r="H20" i="1"/>
  <c r="E20" i="1"/>
  <c r="N19" i="1"/>
  <c r="K19" i="1"/>
  <c r="H19" i="1"/>
  <c r="E19" i="1"/>
  <c r="P18" i="1"/>
  <c r="N18" i="1" s="1"/>
  <c r="M18" i="1"/>
  <c r="K18" i="1"/>
  <c r="J18" i="1"/>
  <c r="G18" i="1"/>
  <c r="E18" i="1"/>
  <c r="O17" i="1"/>
  <c r="N17" i="1"/>
  <c r="M17" i="1"/>
  <c r="L17" i="1"/>
  <c r="K17" i="1"/>
  <c r="J17" i="1"/>
  <c r="I17" i="1"/>
  <c r="H17" i="1"/>
  <c r="G17" i="1"/>
  <c r="F17" i="1"/>
  <c r="D17" i="1"/>
  <c r="P16" i="1"/>
  <c r="O16" i="1"/>
  <c r="M16" i="1"/>
  <c r="M8" i="1" s="1"/>
  <c r="L16" i="1"/>
  <c r="L8" i="1" s="1"/>
  <c r="J16" i="1"/>
  <c r="I16" i="1"/>
  <c r="H16" i="1"/>
  <c r="G16" i="1"/>
  <c r="P15" i="1"/>
  <c r="P7" i="1" s="1"/>
  <c r="N7" i="1" s="1"/>
  <c r="O15" i="1"/>
  <c r="M15" i="1"/>
  <c r="M7" i="1" s="1"/>
  <c r="L15" i="1"/>
  <c r="L7" i="1" s="1"/>
  <c r="J15" i="1"/>
  <c r="I15" i="1"/>
  <c r="I7" i="1" s="1"/>
  <c r="H7" i="1" s="1"/>
  <c r="H15" i="1"/>
  <c r="G15" i="1"/>
  <c r="F15" i="1"/>
  <c r="E15" i="1"/>
  <c r="I14" i="1"/>
  <c r="P13" i="1"/>
  <c r="M13" i="1"/>
  <c r="N12" i="1"/>
  <c r="K12" i="1"/>
  <c r="H12" i="1"/>
  <c r="E12" i="1"/>
  <c r="N11" i="1"/>
  <c r="K11" i="1"/>
  <c r="H11" i="1"/>
  <c r="E11" i="1"/>
  <c r="P10" i="1"/>
  <c r="O10" i="1"/>
  <c r="N10" i="1"/>
  <c r="M10" i="1"/>
  <c r="K10" i="1" s="1"/>
  <c r="L10" i="1"/>
  <c r="J10" i="1"/>
  <c r="I10" i="1"/>
  <c r="H10" i="1" s="1"/>
  <c r="G10" i="1"/>
  <c r="F10" i="1"/>
  <c r="E10" i="1"/>
  <c r="N9" i="1"/>
  <c r="K9" i="1"/>
  <c r="H9" i="1"/>
  <c r="E9" i="1"/>
  <c r="I8" i="1"/>
  <c r="F8" i="1"/>
  <c r="J7" i="1"/>
  <c r="P8" i="1" l="1"/>
  <c r="N8" i="1" s="1"/>
  <c r="P5" i="2"/>
  <c r="N8" i="2"/>
  <c r="N7" i="2"/>
  <c r="G7" i="2"/>
  <c r="G5" i="2"/>
  <c r="E5" i="2" s="1"/>
  <c r="E6" i="2"/>
  <c r="E7" i="2"/>
  <c r="G8" i="2"/>
  <c r="G6" i="2"/>
  <c r="H127" i="2"/>
  <c r="H7" i="2"/>
  <c r="E13" i="2"/>
  <c r="O13" i="2"/>
  <c r="E8" i="2"/>
  <c r="O39" i="2"/>
  <c r="N13" i="2"/>
  <c r="E132" i="2"/>
  <c r="E128" i="2" s="1"/>
  <c r="O14" i="2"/>
  <c r="H29" i="2"/>
  <c r="H14" i="2" s="1"/>
  <c r="L39" i="2"/>
  <c r="O128" i="2"/>
  <c r="I144" i="2"/>
  <c r="H144" i="2" s="1"/>
  <c r="K17" i="2"/>
  <c r="N197" i="2"/>
  <c r="O197" i="2" s="1"/>
  <c r="O127" i="2" s="1"/>
  <c r="N205" i="2"/>
  <c r="O205" i="2" s="1"/>
  <c r="I13" i="2"/>
  <c r="I5" i="2" s="1"/>
  <c r="H5" i="2" s="1"/>
  <c r="I127" i="2"/>
  <c r="I128" i="2"/>
  <c r="I6" i="2" s="1"/>
  <c r="H6" i="2" s="1"/>
  <c r="E14" i="1"/>
  <c r="E16" i="1"/>
  <c r="H18" i="1"/>
  <c r="J14" i="1"/>
  <c r="H132" i="1"/>
  <c r="H128" i="1" s="1"/>
  <c r="I128" i="1"/>
  <c r="I6" i="1" s="1"/>
  <c r="N144" i="1"/>
  <c r="P127" i="1"/>
  <c r="P5" i="1" s="1"/>
  <c r="K205" i="1"/>
  <c r="N205" i="1"/>
  <c r="O205" i="1" s="1"/>
  <c r="H8" i="1"/>
  <c r="L14" i="1"/>
  <c r="G13" i="1"/>
  <c r="E17" i="1"/>
  <c r="E28" i="1"/>
  <c r="J13" i="1"/>
  <c r="J5" i="1" s="1"/>
  <c r="E75" i="1"/>
  <c r="O75" i="1"/>
  <c r="N75" i="1" s="1"/>
  <c r="F127" i="1"/>
  <c r="M127" i="1"/>
  <c r="M5" i="1" s="1"/>
  <c r="K131" i="1"/>
  <c r="K127" i="1" s="1"/>
  <c r="E128" i="1"/>
  <c r="K144" i="1"/>
  <c r="L127" i="1"/>
  <c r="H149" i="1"/>
  <c r="I144" i="1"/>
  <c r="H144" i="1" s="1"/>
  <c r="N169" i="1"/>
  <c r="O128" i="1"/>
  <c r="K129" i="1"/>
  <c r="K197" i="1"/>
  <c r="N197" i="1"/>
  <c r="O197" i="1" s="1"/>
  <c r="K7" i="1"/>
  <c r="K44" i="1"/>
  <c r="E64" i="1"/>
  <c r="F13" i="1"/>
  <c r="F5" i="1" s="1"/>
  <c r="N76" i="1"/>
  <c r="N14" i="1" s="1"/>
  <c r="I85" i="1"/>
  <c r="H86" i="1"/>
  <c r="K95" i="1"/>
  <c r="K13" i="1" s="1"/>
  <c r="E106" i="1"/>
  <c r="H119" i="1"/>
  <c r="F120" i="1"/>
  <c r="E120" i="1" s="1"/>
  <c r="J128" i="1"/>
  <c r="H131" i="1"/>
  <c r="H127" i="1" s="1"/>
  <c r="I127" i="1"/>
  <c r="N145" i="1"/>
  <c r="N128" i="1" s="1"/>
  <c r="P128" i="1"/>
  <c r="P6" i="1" s="1"/>
  <c r="L13" i="1"/>
  <c r="L5" i="1" s="1"/>
  <c r="K8" i="1"/>
  <c r="G14" i="1"/>
  <c r="N15" i="1"/>
  <c r="N16" i="1"/>
  <c r="F14" i="1"/>
  <c r="F6" i="1" s="1"/>
  <c r="K40" i="1"/>
  <c r="K14" i="1" s="1"/>
  <c r="N39" i="1"/>
  <c r="E59" i="1"/>
  <c r="N59" i="1"/>
  <c r="O14" i="1"/>
  <c r="K15" i="1"/>
  <c r="K16" i="1"/>
  <c r="E65" i="1"/>
  <c r="E122" i="1"/>
  <c r="E127" i="1"/>
  <c r="M128" i="1"/>
  <c r="M6" i="1" s="1"/>
  <c r="K132" i="1"/>
  <c r="K145" i="1"/>
  <c r="L128" i="1"/>
  <c r="E168" i="1"/>
  <c r="N168" i="1"/>
  <c r="O127" i="1"/>
  <c r="O6" i="1" l="1"/>
  <c r="N127" i="2"/>
  <c r="O5" i="2"/>
  <c r="N5" i="2" s="1"/>
  <c r="K13" i="2"/>
  <c r="L13" i="2"/>
  <c r="L5" i="2" s="1"/>
  <c r="K5" i="2" s="1"/>
  <c r="K39" i="2"/>
  <c r="O6" i="2"/>
  <c r="N6" i="2" s="1"/>
  <c r="N6" i="1"/>
  <c r="E5" i="1"/>
  <c r="K5" i="1"/>
  <c r="K128" i="1"/>
  <c r="G8" i="1"/>
  <c r="E8" i="1" s="1"/>
  <c r="G6" i="1"/>
  <c r="E6" i="1" s="1"/>
  <c r="E13" i="1"/>
  <c r="J6" i="1"/>
  <c r="H6" i="1" s="1"/>
  <c r="O39" i="1"/>
  <c r="O13" i="1" s="1"/>
  <c r="O5" i="1" s="1"/>
  <c r="N5" i="1" s="1"/>
  <c r="N13" i="1"/>
  <c r="L6" i="1"/>
  <c r="K6" i="1" s="1"/>
  <c r="H85" i="1"/>
  <c r="H13" i="1" s="1"/>
  <c r="I13" i="1"/>
  <c r="I5" i="1" s="1"/>
  <c r="H5" i="1" s="1"/>
  <c r="G7" i="1"/>
  <c r="E7" i="1" s="1"/>
  <c r="G5" i="1"/>
  <c r="N127" i="1"/>
  <c r="H14" i="1"/>
</calcChain>
</file>

<file path=xl/sharedStrings.xml><?xml version="1.0" encoding="utf-8"?>
<sst xmlns="http://schemas.openxmlformats.org/spreadsheetml/2006/main" count="699" uniqueCount="272">
  <si>
    <t xml:space="preserve">                                                                                                                                                                                                       დანართი №3.2ა</t>
  </si>
  <si>
    <t>2021-2024 წლების საშუალოვადიანი ბიუჯეტი</t>
  </si>
  <si>
    <t>2021 წელი</t>
  </si>
  <si>
    <t>2022 წელი</t>
  </si>
  <si>
    <t>2023 წელი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</si>
  <si>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</si>
  <si>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</si>
  <si>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</si>
  <si>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27 03</t>
  </si>
  <si>
    <t>მოსახლეობის ჯანმრთელობის დაცვა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</si>
  <si>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</si>
  <si>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</si>
  <si>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</si>
  <si>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27 03 01</t>
  </si>
  <si>
    <t>მოსახლეობის საყოველთაო ჯანმრთელობის დაცვა</t>
  </si>
  <si>
    <t>შტატით გათვალისწინებული</t>
  </si>
  <si>
    <t>შტატგარეშე მომუშავეთა რიცხოვნობა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</si>
  <si>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</si>
  <si>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</si>
  <si>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</si>
  <si>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</si>
  <si>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3.2.1.1</t>
  </si>
  <si>
    <t>კიბოს სკრინინგის კომპონენტი</t>
  </si>
  <si>
    <t>3.2.1.2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</si>
  <si>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</si>
  <si>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3.2.1.3</t>
  </si>
  <si>
    <t>ეპილეფსიის დიაგნოსტიკა და ზედამხედველობა</t>
  </si>
  <si>
    <t>3.2.1.4</t>
  </si>
  <si>
    <t>დღენაკლულთა რეტინოპათიის სკრინინგი</t>
  </si>
  <si>
    <t>3.2.1.5</t>
  </si>
  <si>
    <t>საინფორმაციო რეგისტრებისა და ელექტრონული მოდულების განვითარება</t>
  </si>
  <si>
    <t>3.2.1.6</t>
  </si>
  <si>
    <t xml:space="preserve">პრევენციული ღონისძიებების პოპულარიზაცია და საინფორმაციო მხარდაჭერა </t>
  </si>
  <si>
    <t>3.2.1.7</t>
  </si>
  <si>
    <t>ბავშვთა სისხლში ტყვიის შემცველობის ბიომონიტორინგი</t>
  </si>
  <si>
    <t>27 03 02 02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</si>
  <si>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</si>
  <si>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</si>
  <si>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</si>
  <si>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</si>
  <si>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</si>
  <si>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</si>
  <si>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</si>
  <si>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3.2.2.4</t>
  </si>
  <si>
    <t>გრიპის საწინააღმდეგო ვაქცინის შესყიდვა</t>
  </si>
  <si>
    <t>3.2.2.5</t>
  </si>
  <si>
    <t>აცრა-ვიზიტისა და ექიმის კონსულტაციის მომსახურება</t>
  </si>
  <si>
    <t>3.2.2.6</t>
  </si>
  <si>
    <t>,,ცივი ჯაჭვის“ მოწყობილობების/ინვენტარის შესყიდვა და მონტაჟი</t>
  </si>
  <si>
    <t>3.2.2.7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</si>
  <si>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</si>
  <si>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>27 03 02 03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</si>
  <si>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</si>
  <si>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</si>
  <si>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</si>
  <si>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>3.2.3.2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</si>
  <si>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</si>
  <si>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</si>
  <si>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</si>
  <si>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</si>
  <si>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</si>
  <si>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</si>
  <si>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B და C ჰეპატიტებზე ეპიდზედამხედველობა</t>
  </si>
  <si>
    <t>3.2.3.6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</si>
  <si>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3800 ლარისა) </t>
  </si>
  <si>
    <t>27 03 02 04</t>
  </si>
  <si>
    <t>უსაფრთხო სისხლი</t>
  </si>
  <si>
    <t>3.2.4.1</t>
  </si>
  <si>
    <t>დონორული სისხლის კვლევა В და С ჰეპატიტზე, აივ-ინფექციასა/ შიდსა და სიფილისზე</t>
  </si>
  <si>
    <t>3.2.4.2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</si>
  <si>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</si>
  <si>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3.2.4.3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</si>
  <si>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</si>
  <si>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</si>
  <si>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</si>
  <si>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3.2.4.5</t>
  </si>
  <si>
    <t xml:space="preserve">სისხლის დონორთა ერთიანი ელექტრონული ბაზის ადმინისტრირება 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</si>
  <si>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</si>
  <si>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</si>
  <si>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</si>
  <si>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</si>
  <si>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</si>
  <si>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</si>
  <si>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</si>
  <si>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</si>
  <si>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>3.2.6.1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</si>
  <si>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</si>
  <si>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3.2.6.2</t>
  </si>
  <si>
    <t>ლაბორატორიული კონტროლი და ნახველისა და სხვა საკვლევი მასალის ლოჯისტიკა, მ.შ.: (სს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შესყიდვა)</t>
  </si>
  <si>
    <t>3.2.6.3</t>
  </si>
  <si>
    <t>სტაციონარული მომსახურება</t>
  </si>
  <si>
    <t>3.2.6.4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</si>
  <si>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</si>
  <si>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3.2.6.5</t>
  </si>
  <si>
    <t>ტუბერკულოზის პროგრამის რეგიონალური მართვა და მონიტორინგი</t>
  </si>
  <si>
    <t>3.2.6.6</t>
  </si>
  <si>
    <t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</t>
  </si>
  <si>
    <t>3.2.6.7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</si>
  <si>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</si>
  <si>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</si>
  <si>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ინფექცია/შიდსის მართვა</t>
  </si>
  <si>
    <t>3.2.7.1</t>
  </si>
  <si>
    <t>აივ-ინფექცია/შიდსზე ნებაყოფლობითი კონსულტირება და ტესტირება</t>
  </si>
  <si>
    <t>3.2.7.2</t>
  </si>
  <si>
    <t>აივ-ინფექცია/შიდსით დაავადებულთა ამბულატორიული მომსახურებით უზრუნველყოფა</t>
  </si>
  <si>
    <t>3.2.7.3</t>
  </si>
  <si>
    <t>აივ-ინფექცია/შიდსით დაავადებულთა სტაციონარული მომსახურებით უზრუნველყოფა</t>
  </si>
  <si>
    <t>3.2.7.4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</si>
  <si>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</si>
  <si>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>3.2.7.5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</si>
  <si>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</si>
  <si>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3.2.7.6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</si>
  <si>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</si>
  <si>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27 03 02 08</t>
  </si>
  <si>
    <t>დედათა და ბავშვთა ჯანმრთელობა</t>
  </si>
  <si>
    <t>3.2.8.1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</si>
  <si>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</si>
  <si>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3.2.8.2</t>
  </si>
  <si>
    <t>გენეტიკური პათოლოგიების ადრეული გამოვლენა</t>
  </si>
  <si>
    <t>3.2.8.3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</si>
  <si>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</si>
  <si>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>3.2.8.4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</si>
  <si>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</si>
  <si>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3.2.8.5</t>
  </si>
  <si>
    <t>ახალშობილთა სმენის სკრინინგული გამოკვლევა</t>
  </si>
  <si>
    <t>3.2.8.6</t>
  </si>
  <si>
    <t>მედიკამენტებითა უზრუნველყოფა, მათ შორის:სამკურნალო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</si>
  <si>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>27 03 02 09</t>
  </si>
  <si>
    <t>ნარკომანიით დაავადებულ პაციენტთა მკურნალობა</t>
  </si>
  <si>
    <t>3.2.09.1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</si>
  <si>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</si>
  <si>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>3.2.09.2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</si>
  <si>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</si>
  <si>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3.2.09.3</t>
  </si>
  <si>
    <t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</si>
  <si>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3.2.09.4</t>
  </si>
  <si>
    <t>ჩამანაცვლებელი ფარმაცევტული პროდუქტის შესყიდვა</t>
  </si>
  <si>
    <t>3.2.09.5</t>
  </si>
  <si>
    <t>ჩამანაცვლებელი ფარმაცევტული პროდუქტის ტრანსპორტირება, შენახვა და გაცემა</t>
  </si>
  <si>
    <t>3.2.09.6</t>
  </si>
  <si>
    <t>ეფექტურობის შეფასების კომპონენტი</t>
  </si>
  <si>
    <t>3.2.09.7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</si>
  <si>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</si>
  <si>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27 03 02 10</t>
  </si>
  <si>
    <t>ჯანმრთელობის ხელშეწყობა</t>
  </si>
  <si>
    <t>3.2.10.1</t>
  </si>
  <si>
    <t>თამბაქოს მოხმარების კონტროლის გაძლიერება</t>
  </si>
  <si>
    <t>3.2.10.2</t>
  </si>
  <si>
    <t xml:space="preserve">ალკოჰოლის ჭარბი მოხმარების შესახებ ცნობიერების ამაღლება </t>
  </si>
  <si>
    <t>3.2.10.3</t>
  </si>
  <si>
    <t xml:space="preserve">ჯანსაღი კვების შესახებ განათლება </t>
  </si>
  <si>
    <t>3.2.10.4</t>
  </si>
  <si>
    <t>ფიზიკური აქტივობის ხელშეწყობა</t>
  </si>
  <si>
    <t>3.2.10.5</t>
  </si>
  <si>
    <t>C ჰეპატიტის პრევენცია და მოსახლეობის განათლების ხელშეწყობა</t>
  </si>
  <si>
    <t>3.2.10.6</t>
  </si>
  <si>
    <t xml:space="preserve">ფსიქიკური ჯანმრთელობის ხელშეწყობა  </t>
  </si>
  <si>
    <t>3.2.10.7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</si>
  <si>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</si>
  <si>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</si>
  <si>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 xml:space="preserve">გარემო და ჯანმრთელობა </t>
  </si>
  <si>
    <t>3.2.10.9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</si>
  <si>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</si>
  <si>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</si>
  <si>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</si>
  <si>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3.2.11.1</t>
  </si>
  <si>
    <t xml:space="preserve">სკრინინგული კვლევის კომპონენტი </t>
  </si>
  <si>
    <t>3.2.11.2</t>
  </si>
  <si>
    <t>დიაგნოსტიკის კომპონენტი</t>
  </si>
  <si>
    <t>3.2.11.3</t>
  </si>
  <si>
    <t xml:space="preserve">მკურნალობის კომპონენტი </t>
  </si>
  <si>
    <t>3.2.11.4</t>
  </si>
  <si>
    <t xml:space="preserve">მედიკამენტების ლოჯისტიკის კომპონენტი 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</si>
  <si>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</si>
  <si>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</si>
  <si>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</si>
  <si>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</si>
  <si>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>3.3.1.1</t>
  </si>
  <si>
    <t>სათემო ამბულატორიული მომსახურება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</si>
  <si>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</si>
  <si>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</si>
  <si>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</si>
  <si>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</si>
  <si>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</si>
  <si>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ფსიქიატრიული კრიზისული ინტერვენციის სამსახური მოზრდილთათვის</t>
  </si>
  <si>
    <t>3.3.1.5</t>
  </si>
  <si>
    <t>თემზე დაფუძნებული მობილური გუნდის მომსახურება</t>
  </si>
  <si>
    <t>3.3.1.6</t>
  </si>
  <si>
    <t>ფსიქიკური აშლილობის მქონე მოზრდილთა ფსიქიატრიული სტაციონარული მომსახურება</t>
  </si>
  <si>
    <t>3.3.1.7</t>
  </si>
  <si>
    <t>ფსიქიკური აშლილობის მქონე ბავშვთა ფსიქიატრიული სტაციონარული მომსახურება</t>
  </si>
  <si>
    <t>3.3.1.8</t>
  </si>
  <si>
    <t>ფსიქიკური დარღვევების მქონე შშმ პირთა თავშესაფრით უზრუნველყოფის კომპონენტი</t>
  </si>
  <si>
    <t>3.3.1.9</t>
  </si>
  <si>
    <t>საცხოვრისების განვითარება</t>
  </si>
  <si>
    <t>27 03 03 02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</si>
  <si>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</si>
  <si>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</si>
  <si>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</si>
  <si>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</si>
  <si>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</si>
  <si>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</si>
  <si>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</si>
  <si>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</si>
  <si>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</si>
  <si>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</si>
  <si>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</si>
  <si>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</si>
  <si>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</si>
  <si>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</si>
  <si>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</si>
  <si>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</si>
  <si>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</si>
  <si>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</si>
  <si>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</si>
  <si>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</si>
  <si>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</si>
  <si>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</si>
  <si>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</si>
  <si>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</si>
  <si>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</si>
  <si>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</si>
  <si>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</si>
  <si>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</si>
  <si>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</si>
  <si>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</si>
  <si>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</si>
  <si>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</si>
  <si>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</si>
  <si>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</si>
  <si>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 xml:space="preserve">ინკურაბელურ პაციენტთა სტაციონარული პალიატიური მზრუნველობა და სიმპტომური მკურნალობა </t>
  </si>
  <si>
    <t>3.3.5.3</t>
  </si>
  <si>
    <t>ინკურაბელურ პაციენტთა მედიკამენტებით უზრუნველყოფა, მათ შორის: ინკურაბელურ პაციენტთა მედიკამენტებით უზრუნველყოფა, 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</si>
  <si>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</si>
  <si>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</si>
  <si>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</si>
  <si>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</si>
  <si>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</si>
  <si>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</si>
  <si>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</si>
  <si>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</si>
  <si>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</si>
  <si>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 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</si>
  <si>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</si>
  <si>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პირველადი და გადაუდებელი სამედიცინო დახმარების უზრუნველყოფა</t>
  </si>
  <si>
    <t>3.3.7.1</t>
  </si>
  <si>
    <t xml:space="preserve">პირველადი და გადაუდებელი სამედიცინო დახმარების უზრუნველყოფის ქვეპროგრამა </t>
  </si>
  <si>
    <t>მ.შ. სოფლის განვითარების 2018-2020 წლების სამოქმედო გეგმის (RDAP 2018-2020) აქტივობა 2.2.22</t>
  </si>
  <si>
    <t>3.3.7.2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</si>
  <si>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</t>
  </si>
  <si>
    <t>27 03 03 08</t>
  </si>
  <si>
    <t>რეფერალური მომსახურება</t>
  </si>
  <si>
    <t>3.3.8.1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</si>
  <si>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</si>
  <si>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3.3.8.2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</si>
  <si>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</si>
  <si>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3.3.8.3</t>
  </si>
  <si>
    <t>ფილტვის ქრონიკული დაავადებების რეაბილიტაციის კომპონენტი</t>
  </si>
  <si>
    <t>27 03 03 09</t>
  </si>
  <si>
    <t>თავდაცვის ძალებში გასაწვევ მოქალაქეთა სამედიცინო შემოწმება</t>
  </si>
  <si>
    <t>3.3.9.1</t>
  </si>
  <si>
    <t>თავდაცვის ძალებში გასაწვევ პირთა ამბულატორიული შემოწმების კომპონენტი</t>
  </si>
  <si>
    <t>3.3.9.2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</si>
  <si>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</si>
  <si>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</si>
  <si>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</si>
  <si>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დიპლომისშემდგომი სამედიცინო განათლების პროგრამა</t>
  </si>
  <si>
    <t>3.4.1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</si>
  <si>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</si>
  <si>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 xml:space="preserve">                                                                                                                                                                                                       დანართი №3.2</t>
  </si>
  <si>
    <t>2020 წელი დამტკიცებული</t>
  </si>
  <si>
    <t>ახალი კორონავირუსული დაავადების COVID 19-ის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</si>
</sst>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9"/>
      <color theme="3"/>
      <name val="Sylfaen"/>
      <family val="1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4" fillId="5" borderId="6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/>
    <xf numFmtId="164" fontId="3" fillId="0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9"/>
  <sheetViews>
    <sheetView workbookViewId="0">
      <selection activeCell="N43" sqref="N43:P48"/>
    </sheetView>
  </sheetViews>
  <sheetFormatPr defaultRowHeight="12.75" x14ac:dyDescent="0.25"/>
  <cols>
    <col min="1" max="1" width="11.28515625" style="1" customWidth="1"/>
    <col min="2" max="2" width="7" style="1" customWidth="1"/>
    <col min="3" max="3" width="32" style="1" customWidth="1"/>
    <col min="4" max="4" width="11.7109375" style="1" bestFit="1" customWidth="1"/>
    <col min="5" max="5" width="10.7109375" style="1" bestFit="1" customWidth="1"/>
    <col min="6" max="6" width="12" style="1" bestFit="1" customWidth="1"/>
    <col min="7" max="7" width="9.28515625" style="1" bestFit="1" customWidth="1"/>
    <col min="8" max="9" width="10.7109375" style="1" bestFit="1" customWidth="1"/>
    <col min="10" max="10" width="9.28515625" style="1" bestFit="1" customWidth="1"/>
    <col min="11" max="12" width="10.7109375" style="1" bestFit="1" customWidth="1"/>
    <col min="13" max="13" width="9.28515625" style="1" bestFit="1" customWidth="1"/>
    <col min="14" max="14" width="11" style="1" customWidth="1"/>
    <col min="15" max="15" width="12.140625" style="1" customWidth="1"/>
    <col min="16" max="16" width="10.42578125" style="1" customWidth="1"/>
    <col min="17" max="16384" width="9.140625" style="1"/>
  </cols>
  <sheetData>
    <row r="1" spans="1:16" ht="12.75" customHeight="1" x14ac:dyDescent="0.25">
      <c r="A1" s="42" t="s">
        <v>269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ht="12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12.75" customHeight="1" x14ac:dyDescent="0.25">
      <c r="A3" s="45"/>
      <c r="B3" s="45"/>
      <c r="C3" s="45"/>
      <c r="D3" s="2"/>
      <c r="E3" s="45" t="s">
        <v>2</v>
      </c>
      <c r="F3" s="45"/>
      <c r="G3" s="45"/>
      <c r="H3" s="45" t="s">
        <v>3</v>
      </c>
      <c r="I3" s="45"/>
      <c r="J3" s="45"/>
      <c r="K3" s="45" t="s">
        <v>4</v>
      </c>
      <c r="L3" s="45"/>
      <c r="M3" s="45"/>
      <c r="N3" s="42">
        <v>2024</v>
      </c>
      <c r="O3" s="43"/>
      <c r="P3" s="44"/>
    </row>
    <row r="4" spans="1:16" ht="89.25" x14ac:dyDescent="0.25">
      <c r="A4" s="45"/>
      <c r="B4" s="45"/>
      <c r="C4" s="45"/>
      <c r="D4" s="2" t="s">
        <v>270</v>
      </c>
      <c r="E4" s="2" t="s">
        <v>5</v>
      </c>
      <c r="F4" s="3" t="s">
        <v>6</v>
      </c>
      <c r="G4" s="3" t="s">
        <v>7</v>
      </c>
      <c r="H4" s="2" t="s">
        <v>5</v>
      </c>
      <c r="I4" s="3" t="s">
        <v>6</v>
      </c>
      <c r="J4" s="3" t="s">
        <v>7</v>
      </c>
      <c r="K4" s="2" t="s">
        <v>5</v>
      </c>
      <c r="L4" s="3" t="s">
        <v>6</v>
      </c>
      <c r="M4" s="3" t="s">
        <v>7</v>
      </c>
      <c r="N4" s="2" t="s">
        <v>5</v>
      </c>
      <c r="O4" s="3" t="s">
        <v>6</v>
      </c>
      <c r="P4" s="3" t="s">
        <v>7</v>
      </c>
    </row>
    <row r="5" spans="1:16" ht="26.25" thickBot="1" x14ac:dyDescent="0.3">
      <c r="A5" s="4" t="s">
        <v>8</v>
      </c>
      <c r="B5" s="5"/>
      <c r="C5" s="6" t="s">
        <v>9</v>
      </c>
      <c r="D5" s="7">
        <f>D9+D13+D127+D205</f>
        <v>965663</v>
      </c>
      <c r="E5" s="8">
        <f t="shared" ref="E5:E12" si="0">SUM(F5:G5)</f>
        <v>1150000</v>
      </c>
      <c r="F5" s="8">
        <f>F9+F13+F127+F205</f>
        <v>1150000</v>
      </c>
      <c r="G5" s="8">
        <f>G9+G13+G125+G201</f>
        <v>0</v>
      </c>
      <c r="H5" s="8">
        <f t="shared" ref="H5:H12" si="1">SUM(I5:J5)</f>
        <v>1160000</v>
      </c>
      <c r="I5" s="8">
        <f t="shared" ref="I5:J8" si="2">I9+I13+I127+I205</f>
        <v>1160000</v>
      </c>
      <c r="J5" s="8">
        <f t="shared" si="2"/>
        <v>0</v>
      </c>
      <c r="K5" s="8">
        <f t="shared" ref="K5:K12" si="3">SUM(L5:M5)</f>
        <v>1190000</v>
      </c>
      <c r="L5" s="8">
        <f t="shared" ref="L5:M8" si="4">L9+L13+L127+L205</f>
        <v>1190000</v>
      </c>
      <c r="M5" s="8">
        <f t="shared" si="4"/>
        <v>0</v>
      </c>
      <c r="N5" s="8">
        <f t="shared" ref="N5:N12" si="5">SUM(O5:P5)</f>
        <v>1227908</v>
      </c>
      <c r="O5" s="8">
        <f t="shared" ref="O5:P8" si="6">O9+O13+O127+O205</f>
        <v>1227908</v>
      </c>
      <c r="P5" s="8">
        <f t="shared" si="6"/>
        <v>0</v>
      </c>
    </row>
    <row r="6" spans="1:16" s="13" customFormat="1" ht="13.5" thickTop="1" x14ac:dyDescent="0.25">
      <c r="A6" s="9"/>
      <c r="B6" s="10"/>
      <c r="C6" s="11" t="s">
        <v>10</v>
      </c>
      <c r="D6" s="11"/>
      <c r="E6" s="12">
        <f t="shared" si="0"/>
        <v>9173</v>
      </c>
      <c r="F6" s="12">
        <f>F10+F14+F128+F206</f>
        <v>9173</v>
      </c>
      <c r="G6" s="12">
        <f>G10+G14+G126+G202</f>
        <v>0</v>
      </c>
      <c r="H6" s="12">
        <f t="shared" si="1"/>
        <v>9173</v>
      </c>
      <c r="I6" s="12">
        <f t="shared" si="2"/>
        <v>9173</v>
      </c>
      <c r="J6" s="12">
        <f t="shared" si="2"/>
        <v>0</v>
      </c>
      <c r="K6" s="12">
        <f t="shared" si="3"/>
        <v>9173</v>
      </c>
      <c r="L6" s="12">
        <f t="shared" si="4"/>
        <v>9173</v>
      </c>
      <c r="M6" s="12">
        <f t="shared" si="4"/>
        <v>0</v>
      </c>
      <c r="N6" s="12">
        <f t="shared" si="5"/>
        <v>9169</v>
      </c>
      <c r="O6" s="12">
        <f t="shared" si="6"/>
        <v>9169</v>
      </c>
      <c r="P6" s="12">
        <f t="shared" si="6"/>
        <v>0</v>
      </c>
    </row>
    <row r="7" spans="1:16" s="13" customFormat="1" x14ac:dyDescent="0.25">
      <c r="A7" s="9"/>
      <c r="B7" s="10"/>
      <c r="C7" s="11" t="s">
        <v>11</v>
      </c>
      <c r="D7" s="11"/>
      <c r="E7" s="12">
        <f t="shared" si="0"/>
        <v>0</v>
      </c>
      <c r="F7" s="12">
        <f>F11+F15+F129+F207</f>
        <v>0</v>
      </c>
      <c r="G7" s="12">
        <f>G11+G13+G127+G205</f>
        <v>0</v>
      </c>
      <c r="H7" s="12">
        <f t="shared" si="1"/>
        <v>0</v>
      </c>
      <c r="I7" s="12">
        <f t="shared" si="2"/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2">
        <f t="shared" si="4"/>
        <v>0</v>
      </c>
      <c r="N7" s="12">
        <f t="shared" si="5"/>
        <v>0</v>
      </c>
      <c r="O7" s="12">
        <f t="shared" si="6"/>
        <v>0</v>
      </c>
      <c r="P7" s="12">
        <f t="shared" si="6"/>
        <v>0</v>
      </c>
    </row>
    <row r="8" spans="1:16" s="13" customFormat="1" x14ac:dyDescent="0.25">
      <c r="A8" s="9"/>
      <c r="B8" s="10"/>
      <c r="C8" s="11" t="s">
        <v>12</v>
      </c>
      <c r="D8" s="11"/>
      <c r="E8" s="12">
        <f t="shared" si="0"/>
        <v>9173</v>
      </c>
      <c r="F8" s="12">
        <f>F12+F16+F130+F208</f>
        <v>9173</v>
      </c>
      <c r="G8" s="12">
        <f>G12+G14+G128+G206</f>
        <v>0</v>
      </c>
      <c r="H8" s="12">
        <f t="shared" si="1"/>
        <v>9173</v>
      </c>
      <c r="I8" s="12">
        <f t="shared" si="2"/>
        <v>9173</v>
      </c>
      <c r="J8" s="12">
        <f t="shared" si="2"/>
        <v>0</v>
      </c>
      <c r="K8" s="12">
        <f t="shared" si="3"/>
        <v>9173</v>
      </c>
      <c r="L8" s="12">
        <f t="shared" si="4"/>
        <v>9173</v>
      </c>
      <c r="M8" s="12">
        <f t="shared" si="4"/>
        <v>0</v>
      </c>
      <c r="N8" s="12">
        <f t="shared" si="5"/>
        <v>9175</v>
      </c>
      <c r="O8" s="12">
        <f t="shared" si="6"/>
        <v>9175</v>
      </c>
      <c r="P8" s="12">
        <f t="shared" si="6"/>
        <v>0</v>
      </c>
    </row>
    <row r="9" spans="1:16" ht="26.25" thickBot="1" x14ac:dyDescent="0.3">
      <c r="A9" s="14" t="s">
        <v>13</v>
      </c>
      <c r="B9" s="15"/>
      <c r="C9" s="6" t="s">
        <v>14</v>
      </c>
      <c r="D9" s="7">
        <v>757136</v>
      </c>
      <c r="E9" s="8">
        <f t="shared" si="0"/>
        <v>760000</v>
      </c>
      <c r="F9" s="8">
        <v>760000</v>
      </c>
      <c r="G9" s="8">
        <v>0</v>
      </c>
      <c r="H9" s="8">
        <f t="shared" si="1"/>
        <v>760000</v>
      </c>
      <c r="I9" s="8">
        <v>760000</v>
      </c>
      <c r="J9" s="8">
        <v>0</v>
      </c>
      <c r="K9" s="8">
        <f t="shared" si="3"/>
        <v>762000</v>
      </c>
      <c r="L9" s="8">
        <v>762000</v>
      </c>
      <c r="M9" s="8">
        <v>0</v>
      </c>
      <c r="N9" s="8">
        <f t="shared" si="5"/>
        <v>780000</v>
      </c>
      <c r="O9" s="8">
        <v>780000</v>
      </c>
      <c r="P9" s="8">
        <v>0</v>
      </c>
    </row>
    <row r="10" spans="1:16" s="13" customFormat="1" ht="13.5" thickTop="1" x14ac:dyDescent="0.25">
      <c r="A10" s="9"/>
      <c r="B10" s="10"/>
      <c r="C10" s="11" t="s">
        <v>10</v>
      </c>
      <c r="D10" s="11"/>
      <c r="E10" s="12">
        <f t="shared" si="0"/>
        <v>320</v>
      </c>
      <c r="F10" s="12">
        <f>SUM(F11:F12)</f>
        <v>320</v>
      </c>
      <c r="G10" s="12">
        <f>SUM(G11:G12)</f>
        <v>0</v>
      </c>
      <c r="H10" s="12">
        <f t="shared" si="1"/>
        <v>320</v>
      </c>
      <c r="I10" s="12">
        <f>SUM(I11:I12)</f>
        <v>320</v>
      </c>
      <c r="J10" s="12">
        <f>SUM(J11:J12)</f>
        <v>0</v>
      </c>
      <c r="K10" s="12">
        <f t="shared" si="3"/>
        <v>320</v>
      </c>
      <c r="L10" s="12">
        <f>SUM(L11:L12)</f>
        <v>320</v>
      </c>
      <c r="M10" s="12">
        <f>SUM(M11:M12)</f>
        <v>0</v>
      </c>
      <c r="N10" s="12">
        <f t="shared" si="5"/>
        <v>320</v>
      </c>
      <c r="O10" s="12">
        <f>SUM(O11:O12)</f>
        <v>320</v>
      </c>
      <c r="P10" s="12">
        <f>SUM(P11:P12)</f>
        <v>0</v>
      </c>
    </row>
    <row r="11" spans="1:16" s="13" customFormat="1" x14ac:dyDescent="0.25">
      <c r="A11" s="9"/>
      <c r="B11" s="10"/>
      <c r="C11" s="11" t="s">
        <v>15</v>
      </c>
      <c r="D11" s="11"/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  <c r="I11" s="12">
        <v>0</v>
      </c>
      <c r="J11" s="12">
        <v>0</v>
      </c>
      <c r="K11" s="12">
        <f t="shared" si="3"/>
        <v>0</v>
      </c>
      <c r="L11" s="12">
        <v>0</v>
      </c>
      <c r="M11" s="12">
        <v>0</v>
      </c>
      <c r="N11" s="12">
        <f t="shared" si="5"/>
        <v>0</v>
      </c>
      <c r="O11" s="12">
        <v>0</v>
      </c>
      <c r="P11" s="12">
        <v>0</v>
      </c>
    </row>
    <row r="12" spans="1:16" s="13" customFormat="1" ht="25.5" x14ac:dyDescent="0.25">
      <c r="A12" s="9"/>
      <c r="B12" s="10"/>
      <c r="C12" s="11" t="s">
        <v>16</v>
      </c>
      <c r="D12" s="11"/>
      <c r="E12" s="12">
        <f t="shared" si="0"/>
        <v>320</v>
      </c>
      <c r="F12" s="12">
        <v>320</v>
      </c>
      <c r="G12" s="12">
        <v>0</v>
      </c>
      <c r="H12" s="12">
        <f t="shared" si="1"/>
        <v>320</v>
      </c>
      <c r="I12" s="12">
        <v>320</v>
      </c>
      <c r="J12" s="12">
        <v>0</v>
      </c>
      <c r="K12" s="12">
        <f t="shared" si="3"/>
        <v>320</v>
      </c>
      <c r="L12" s="12">
        <v>320</v>
      </c>
      <c r="M12" s="12">
        <v>0</v>
      </c>
      <c r="N12" s="12">
        <f t="shared" si="5"/>
        <v>320</v>
      </c>
      <c r="O12" s="12">
        <v>320</v>
      </c>
      <c r="P12" s="12">
        <v>0</v>
      </c>
    </row>
    <row r="13" spans="1:16" ht="26.25" thickBot="1" x14ac:dyDescent="0.3">
      <c r="A13" s="14" t="s">
        <v>17</v>
      </c>
      <c r="B13" s="15"/>
      <c r="C13" s="6" t="s">
        <v>18</v>
      </c>
      <c r="D13" s="7">
        <f>D17+D28+D39+D49+D58+D64+D75+D85+D95+D106+D119</f>
        <v>90387</v>
      </c>
      <c r="E13" s="8">
        <f t="shared" ref="E13:P16" si="7">E17+E28+E39+E49+E58+E64+E75+E85+E95+E106+E119</f>
        <v>126960</v>
      </c>
      <c r="F13" s="16">
        <f>F17+F28+F39+F49+F58+F64+F75+F85+F95+F106+F119</f>
        <v>126960</v>
      </c>
      <c r="G13" s="16">
        <f t="shared" si="7"/>
        <v>0</v>
      </c>
      <c r="H13" s="8">
        <f t="shared" si="7"/>
        <v>130579</v>
      </c>
      <c r="I13" s="16">
        <f t="shared" si="7"/>
        <v>130579</v>
      </c>
      <c r="J13" s="16">
        <f t="shared" si="7"/>
        <v>0</v>
      </c>
      <c r="K13" s="8">
        <f t="shared" si="7"/>
        <v>139825</v>
      </c>
      <c r="L13" s="16">
        <f t="shared" si="7"/>
        <v>139825</v>
      </c>
      <c r="M13" s="16">
        <f t="shared" si="7"/>
        <v>0</v>
      </c>
      <c r="N13" s="8">
        <f t="shared" si="7"/>
        <v>145044</v>
      </c>
      <c r="O13" s="16">
        <f>O17+O28+O39+O49+O58+O64+O75+O85+O95+O106+O119</f>
        <v>145044</v>
      </c>
      <c r="P13" s="16">
        <f t="shared" si="7"/>
        <v>0</v>
      </c>
    </row>
    <row r="14" spans="1:16" ht="13.5" thickTop="1" x14ac:dyDescent="0.25">
      <c r="A14" s="2"/>
      <c r="B14" s="17"/>
      <c r="C14" s="18" t="s">
        <v>10</v>
      </c>
      <c r="D14" s="18"/>
      <c r="E14" s="19">
        <f t="shared" si="7"/>
        <v>132</v>
      </c>
      <c r="F14" s="19">
        <f t="shared" si="7"/>
        <v>132</v>
      </c>
      <c r="G14" s="19">
        <f t="shared" si="7"/>
        <v>0</v>
      </c>
      <c r="H14" s="19">
        <f t="shared" si="7"/>
        <v>132</v>
      </c>
      <c r="I14" s="19">
        <f t="shared" si="7"/>
        <v>132</v>
      </c>
      <c r="J14" s="19">
        <f t="shared" si="7"/>
        <v>0</v>
      </c>
      <c r="K14" s="19">
        <f t="shared" si="7"/>
        <v>132</v>
      </c>
      <c r="L14" s="19">
        <f t="shared" si="7"/>
        <v>132</v>
      </c>
      <c r="M14" s="19">
        <f t="shared" si="7"/>
        <v>0</v>
      </c>
      <c r="N14" s="19">
        <f t="shared" si="7"/>
        <v>128</v>
      </c>
      <c r="O14" s="19">
        <f t="shared" si="7"/>
        <v>128</v>
      </c>
      <c r="P14" s="19">
        <f t="shared" si="7"/>
        <v>0</v>
      </c>
    </row>
    <row r="15" spans="1:16" x14ac:dyDescent="0.25">
      <c r="A15" s="2"/>
      <c r="B15" s="17"/>
      <c r="C15" s="20" t="s">
        <v>15</v>
      </c>
      <c r="D15" s="20"/>
      <c r="E15" s="19">
        <f t="shared" si="7"/>
        <v>0</v>
      </c>
      <c r="F15" s="21">
        <f t="shared" si="7"/>
        <v>0</v>
      </c>
      <c r="G15" s="21">
        <f t="shared" si="7"/>
        <v>0</v>
      </c>
      <c r="H15" s="19">
        <f t="shared" si="7"/>
        <v>0</v>
      </c>
      <c r="I15" s="21">
        <f t="shared" si="7"/>
        <v>0</v>
      </c>
      <c r="J15" s="21">
        <f t="shared" si="7"/>
        <v>0</v>
      </c>
      <c r="K15" s="19">
        <f t="shared" si="7"/>
        <v>0</v>
      </c>
      <c r="L15" s="21">
        <f t="shared" si="7"/>
        <v>0</v>
      </c>
      <c r="M15" s="21">
        <f t="shared" si="7"/>
        <v>0</v>
      </c>
      <c r="N15" s="19">
        <f t="shared" si="7"/>
        <v>0</v>
      </c>
      <c r="O15" s="21">
        <f t="shared" si="7"/>
        <v>0</v>
      </c>
      <c r="P15" s="19">
        <f t="shared" si="7"/>
        <v>0</v>
      </c>
    </row>
    <row r="16" spans="1:16" x14ac:dyDescent="0.25">
      <c r="A16" s="2"/>
      <c r="B16" s="17"/>
      <c r="C16" s="20" t="s">
        <v>16</v>
      </c>
      <c r="D16" s="20"/>
      <c r="E16" s="19">
        <f t="shared" si="7"/>
        <v>132</v>
      </c>
      <c r="F16" s="21">
        <f t="shared" si="7"/>
        <v>132</v>
      </c>
      <c r="G16" s="21">
        <f t="shared" si="7"/>
        <v>0</v>
      </c>
      <c r="H16" s="19">
        <f t="shared" si="7"/>
        <v>132</v>
      </c>
      <c r="I16" s="21">
        <f t="shared" si="7"/>
        <v>132</v>
      </c>
      <c r="J16" s="21">
        <f t="shared" si="7"/>
        <v>0</v>
      </c>
      <c r="K16" s="19">
        <f t="shared" si="7"/>
        <v>132</v>
      </c>
      <c r="L16" s="21">
        <f t="shared" si="7"/>
        <v>132</v>
      </c>
      <c r="M16" s="21">
        <f t="shared" si="7"/>
        <v>0</v>
      </c>
      <c r="N16" s="19">
        <f t="shared" si="7"/>
        <v>134</v>
      </c>
      <c r="O16" s="21">
        <f t="shared" si="7"/>
        <v>134</v>
      </c>
      <c r="P16" s="19">
        <f t="shared" si="7"/>
        <v>0</v>
      </c>
    </row>
    <row r="17" spans="1:16" ht="26.25" thickBot="1" x14ac:dyDescent="0.3">
      <c r="A17" s="14" t="s">
        <v>19</v>
      </c>
      <c r="B17" s="15"/>
      <c r="C17" s="6" t="s">
        <v>20</v>
      </c>
      <c r="D17" s="7">
        <f>SUM(D21:D27)</f>
        <v>2800</v>
      </c>
      <c r="E17" s="8">
        <f t="shared" ref="E17:E80" si="8">SUM(F17:G17)</f>
        <v>4600</v>
      </c>
      <c r="F17" s="16">
        <f>SUM(F21:F27)</f>
        <v>4600</v>
      </c>
      <c r="G17" s="16">
        <f>SUM(G21:G27)</f>
        <v>0</v>
      </c>
      <c r="H17" s="8">
        <f t="shared" ref="H17:H80" si="9">SUM(I17:J17)</f>
        <v>4600</v>
      </c>
      <c r="I17" s="16">
        <f>SUM(I21:I27)</f>
        <v>4600</v>
      </c>
      <c r="J17" s="16">
        <f>SUM(J21:J27)</f>
        <v>0</v>
      </c>
      <c r="K17" s="8">
        <f t="shared" ref="K17:N80" si="10">SUM(L17:M17)</f>
        <v>4950</v>
      </c>
      <c r="L17" s="16">
        <f>SUM(L21:L27)</f>
        <v>4950</v>
      </c>
      <c r="M17" s="16">
        <f>SUM(M21:M27)</f>
        <v>0</v>
      </c>
      <c r="N17" s="8">
        <f>N21+N22+N23+N24+N25+N26+N27</f>
        <v>6745</v>
      </c>
      <c r="O17" s="16">
        <f>N17</f>
        <v>6745</v>
      </c>
      <c r="P17" s="16">
        <v>0</v>
      </c>
    </row>
    <row r="18" spans="1:16" ht="13.5" thickTop="1" x14ac:dyDescent="0.25">
      <c r="A18" s="2"/>
      <c r="B18" s="17"/>
      <c r="C18" s="18" t="s">
        <v>10</v>
      </c>
      <c r="D18" s="19"/>
      <c r="E18" s="19">
        <f t="shared" si="8"/>
        <v>12</v>
      </c>
      <c r="F18" s="19">
        <f>SUM(F19:F20)</f>
        <v>12</v>
      </c>
      <c r="G18" s="19">
        <f>SUM(G19:G20)</f>
        <v>0</v>
      </c>
      <c r="H18" s="19">
        <f t="shared" si="9"/>
        <v>12</v>
      </c>
      <c r="I18" s="19">
        <f>SUM(I19:I20)</f>
        <v>12</v>
      </c>
      <c r="J18" s="19">
        <f>SUM(J19:J20)</f>
        <v>0</v>
      </c>
      <c r="K18" s="19">
        <f t="shared" si="10"/>
        <v>12</v>
      </c>
      <c r="L18" s="19">
        <f>SUM(L19:L20)</f>
        <v>12</v>
      </c>
      <c r="M18" s="19">
        <f>SUM(M19:M20)</f>
        <v>0</v>
      </c>
      <c r="N18" s="19">
        <f t="shared" ref="N18:N20" si="11">SUM(O18:P18)</f>
        <v>6</v>
      </c>
      <c r="O18" s="19">
        <v>6</v>
      </c>
      <c r="P18" s="19">
        <f>SUM(P19:P20)</f>
        <v>0</v>
      </c>
    </row>
    <row r="19" spans="1:16" x14ac:dyDescent="0.25">
      <c r="A19" s="2"/>
      <c r="B19" s="17"/>
      <c r="C19" s="20" t="s">
        <v>15</v>
      </c>
      <c r="D19" s="19"/>
      <c r="E19" s="19">
        <f t="shared" si="8"/>
        <v>0</v>
      </c>
      <c r="F19" s="21">
        <v>0</v>
      </c>
      <c r="G19" s="21">
        <v>0</v>
      </c>
      <c r="H19" s="19">
        <f t="shared" si="9"/>
        <v>0</v>
      </c>
      <c r="I19" s="21">
        <v>0</v>
      </c>
      <c r="J19" s="21">
        <v>0</v>
      </c>
      <c r="K19" s="19">
        <f t="shared" si="10"/>
        <v>0</v>
      </c>
      <c r="L19" s="21">
        <v>0</v>
      </c>
      <c r="M19" s="21">
        <v>0</v>
      </c>
      <c r="N19" s="19">
        <f t="shared" si="11"/>
        <v>0</v>
      </c>
      <c r="O19" s="19">
        <v>0</v>
      </c>
      <c r="P19" s="19">
        <v>0</v>
      </c>
    </row>
    <row r="20" spans="1:16" x14ac:dyDescent="0.25">
      <c r="A20" s="2"/>
      <c r="B20" s="17"/>
      <c r="C20" s="20" t="s">
        <v>16</v>
      </c>
      <c r="D20" s="19"/>
      <c r="E20" s="19">
        <f t="shared" si="8"/>
        <v>12</v>
      </c>
      <c r="F20" s="21">
        <v>12</v>
      </c>
      <c r="G20" s="21">
        <v>0</v>
      </c>
      <c r="H20" s="19">
        <f t="shared" si="9"/>
        <v>12</v>
      </c>
      <c r="I20" s="21">
        <v>12</v>
      </c>
      <c r="J20" s="21">
        <v>0</v>
      </c>
      <c r="K20" s="19">
        <f t="shared" si="10"/>
        <v>12</v>
      </c>
      <c r="L20" s="21">
        <v>12</v>
      </c>
      <c r="M20" s="21">
        <v>0</v>
      </c>
      <c r="N20" s="19">
        <f t="shared" si="11"/>
        <v>12</v>
      </c>
      <c r="O20" s="19">
        <v>12</v>
      </c>
      <c r="P20" s="19">
        <v>0</v>
      </c>
    </row>
    <row r="21" spans="1:16" x14ac:dyDescent="0.25">
      <c r="A21" s="3"/>
      <c r="B21" s="22" t="s">
        <v>21</v>
      </c>
      <c r="C21" s="20" t="s">
        <v>22</v>
      </c>
      <c r="D21" s="19">
        <v>953</v>
      </c>
      <c r="E21" s="19">
        <f t="shared" si="8"/>
        <v>1093</v>
      </c>
      <c r="F21" s="21">
        <v>1093</v>
      </c>
      <c r="G21" s="21">
        <v>0</v>
      </c>
      <c r="H21" s="19">
        <f t="shared" si="9"/>
        <v>1093</v>
      </c>
      <c r="I21" s="21">
        <v>1093</v>
      </c>
      <c r="J21" s="21">
        <v>0</v>
      </c>
      <c r="K21" s="19">
        <f t="shared" si="10"/>
        <v>1255</v>
      </c>
      <c r="L21" s="21">
        <v>1255</v>
      </c>
      <c r="M21" s="21">
        <v>0</v>
      </c>
      <c r="N21" s="21">
        <v>4649</v>
      </c>
      <c r="O21" s="19">
        <v>4649</v>
      </c>
      <c r="P21" s="19">
        <v>0</v>
      </c>
    </row>
    <row r="22" spans="1:16" ht="51" x14ac:dyDescent="0.25">
      <c r="A22" s="3"/>
      <c r="B22" s="22" t="s">
        <v>23</v>
      </c>
      <c r="C22" s="20" t="s">
        <v>24</v>
      </c>
      <c r="D22" s="19">
        <v>83</v>
      </c>
      <c r="E22" s="19">
        <f t="shared" si="8"/>
        <v>100</v>
      </c>
      <c r="F22" s="21">
        <v>100</v>
      </c>
      <c r="G22" s="21">
        <v>0</v>
      </c>
      <c r="H22" s="19">
        <f t="shared" si="9"/>
        <v>100</v>
      </c>
      <c r="I22" s="21">
        <v>100</v>
      </c>
      <c r="J22" s="21">
        <v>0</v>
      </c>
      <c r="K22" s="19">
        <f t="shared" si="10"/>
        <v>120</v>
      </c>
      <c r="L22" s="21">
        <v>120</v>
      </c>
      <c r="M22" s="21">
        <v>0</v>
      </c>
      <c r="N22" s="21">
        <v>109</v>
      </c>
      <c r="O22" s="19">
        <v>109</v>
      </c>
      <c r="P22" s="19">
        <v>0</v>
      </c>
    </row>
    <row r="23" spans="1:16" ht="25.5" x14ac:dyDescent="0.25">
      <c r="A23" s="3"/>
      <c r="B23" s="22" t="s">
        <v>25</v>
      </c>
      <c r="C23" s="20" t="s">
        <v>26</v>
      </c>
      <c r="D23" s="19">
        <v>345</v>
      </c>
      <c r="E23" s="19">
        <f t="shared" si="8"/>
        <v>380</v>
      </c>
      <c r="F23" s="21">
        <v>380</v>
      </c>
      <c r="G23" s="21">
        <v>0</v>
      </c>
      <c r="H23" s="19">
        <f t="shared" si="9"/>
        <v>380</v>
      </c>
      <c r="I23" s="21">
        <v>380</v>
      </c>
      <c r="J23" s="21">
        <v>0</v>
      </c>
      <c r="K23" s="19">
        <v>100</v>
      </c>
      <c r="L23" s="21">
        <v>440</v>
      </c>
      <c r="M23" s="21">
        <v>0</v>
      </c>
      <c r="N23" s="21">
        <v>432</v>
      </c>
      <c r="O23" s="19">
        <v>432</v>
      </c>
      <c r="P23" s="19">
        <v>0</v>
      </c>
    </row>
    <row r="24" spans="1:16" ht="25.5" x14ac:dyDescent="0.25">
      <c r="A24" s="3"/>
      <c r="B24" s="22" t="s">
        <v>27</v>
      </c>
      <c r="C24" s="20" t="s">
        <v>28</v>
      </c>
      <c r="D24" s="19">
        <v>117</v>
      </c>
      <c r="E24" s="19">
        <f t="shared" si="8"/>
        <v>120</v>
      </c>
      <c r="F24" s="21">
        <v>120</v>
      </c>
      <c r="G24" s="21">
        <v>0</v>
      </c>
      <c r="H24" s="19">
        <f t="shared" si="9"/>
        <v>120</v>
      </c>
      <c r="I24" s="21">
        <v>120</v>
      </c>
      <c r="J24" s="21">
        <v>0</v>
      </c>
      <c r="K24" s="19">
        <f t="shared" si="10"/>
        <v>155</v>
      </c>
      <c r="L24" s="21">
        <v>155</v>
      </c>
      <c r="M24" s="21">
        <v>0</v>
      </c>
      <c r="N24" s="21">
        <v>171</v>
      </c>
      <c r="O24" s="19">
        <v>171</v>
      </c>
      <c r="P24" s="19">
        <v>0</v>
      </c>
    </row>
    <row r="25" spans="1:16" ht="38.25" x14ac:dyDescent="0.25">
      <c r="A25" s="3"/>
      <c r="B25" s="22" t="s">
        <v>29</v>
      </c>
      <c r="C25" s="20" t="s">
        <v>30</v>
      </c>
      <c r="D25" s="19">
        <v>202</v>
      </c>
      <c r="E25" s="19">
        <f t="shared" si="8"/>
        <v>202</v>
      </c>
      <c r="F25" s="21">
        <v>202</v>
      </c>
      <c r="G25" s="21">
        <v>0</v>
      </c>
      <c r="H25" s="19">
        <f t="shared" si="9"/>
        <v>202</v>
      </c>
      <c r="I25" s="21">
        <v>202</v>
      </c>
      <c r="J25" s="21">
        <v>0</v>
      </c>
      <c r="K25" s="19">
        <f t="shared" si="10"/>
        <v>250</v>
      </c>
      <c r="L25" s="21">
        <v>250</v>
      </c>
      <c r="M25" s="21">
        <v>0</v>
      </c>
      <c r="N25" s="21">
        <v>202</v>
      </c>
      <c r="O25" s="19">
        <v>202</v>
      </c>
      <c r="P25" s="19">
        <v>0</v>
      </c>
    </row>
    <row r="26" spans="1:16" ht="38.25" x14ac:dyDescent="0.25">
      <c r="A26" s="3"/>
      <c r="B26" s="22" t="s">
        <v>31</v>
      </c>
      <c r="C26" s="20" t="s">
        <v>32</v>
      </c>
      <c r="D26" s="19">
        <v>100</v>
      </c>
      <c r="E26" s="19">
        <f t="shared" si="8"/>
        <v>105</v>
      </c>
      <c r="F26" s="21">
        <v>105</v>
      </c>
      <c r="G26" s="21">
        <v>0</v>
      </c>
      <c r="H26" s="19">
        <f t="shared" si="9"/>
        <v>105</v>
      </c>
      <c r="I26" s="21">
        <v>105</v>
      </c>
      <c r="J26" s="21">
        <v>0</v>
      </c>
      <c r="K26" s="19">
        <f t="shared" si="10"/>
        <v>130</v>
      </c>
      <c r="L26" s="21">
        <v>130</v>
      </c>
      <c r="M26" s="21">
        <v>0</v>
      </c>
      <c r="N26" s="21">
        <v>182</v>
      </c>
      <c r="O26" s="19">
        <v>182</v>
      </c>
      <c r="P26" s="19">
        <v>0</v>
      </c>
    </row>
    <row r="27" spans="1:16" ht="25.5" x14ac:dyDescent="0.25">
      <c r="A27" s="3"/>
      <c r="B27" s="22" t="s">
        <v>33</v>
      </c>
      <c r="C27" s="20" t="s">
        <v>34</v>
      </c>
      <c r="D27" s="19">
        <v>1000</v>
      </c>
      <c r="E27" s="19">
        <f t="shared" si="8"/>
        <v>2600</v>
      </c>
      <c r="F27" s="21">
        <v>2600</v>
      </c>
      <c r="G27" s="21">
        <v>0</v>
      </c>
      <c r="H27" s="19">
        <f t="shared" si="9"/>
        <v>2600</v>
      </c>
      <c r="I27" s="21">
        <v>2600</v>
      </c>
      <c r="J27" s="21">
        <v>0</v>
      </c>
      <c r="K27" s="19">
        <f t="shared" si="10"/>
        <v>2600</v>
      </c>
      <c r="L27" s="21">
        <v>2600</v>
      </c>
      <c r="M27" s="21">
        <v>0</v>
      </c>
      <c r="N27" s="21">
        <v>1000</v>
      </c>
      <c r="O27" s="19">
        <v>1000</v>
      </c>
      <c r="P27" s="19">
        <v>0</v>
      </c>
    </row>
    <row r="28" spans="1:16" ht="13.5" thickBot="1" x14ac:dyDescent="0.3">
      <c r="A28" s="14" t="s">
        <v>35</v>
      </c>
      <c r="B28" s="15"/>
      <c r="C28" s="6" t="s">
        <v>36</v>
      </c>
      <c r="D28" s="7">
        <f>D32+D33+D34+D35+D36+D37+D38</f>
        <v>23000</v>
      </c>
      <c r="E28" s="8">
        <f t="shared" si="8"/>
        <v>27958</v>
      </c>
      <c r="F28" s="16">
        <f>F32+F33+F34+F35+F36+F37+F38</f>
        <v>27958</v>
      </c>
      <c r="G28" s="16">
        <f>G32+G33+G34+G35+G36+G37+G38</f>
        <v>0</v>
      </c>
      <c r="H28" s="8">
        <f t="shared" si="9"/>
        <v>30750</v>
      </c>
      <c r="I28" s="16">
        <f>I32+I33+I34+I35+I36+I37+I38</f>
        <v>30750</v>
      </c>
      <c r="J28" s="16">
        <f>J32+J33+J34+J35+J36+J37+J38</f>
        <v>0</v>
      </c>
      <c r="K28" s="8">
        <f t="shared" si="10"/>
        <v>33820</v>
      </c>
      <c r="L28" s="16">
        <f>L32+L33+L34+L35+L36+L37+L38</f>
        <v>33820</v>
      </c>
      <c r="M28" s="16">
        <f>M32+M33+M34+M35+M36+M37+M38</f>
        <v>0</v>
      </c>
      <c r="N28" s="8">
        <f>N32+N33+N34+N35+N36+N37+N38</f>
        <v>34615</v>
      </c>
      <c r="O28" s="16">
        <f>N28</f>
        <v>34615</v>
      </c>
      <c r="P28" s="16">
        <v>0</v>
      </c>
    </row>
    <row r="29" spans="1:16" ht="13.5" thickTop="1" x14ac:dyDescent="0.25">
      <c r="A29" s="2"/>
      <c r="B29" s="17"/>
      <c r="C29" s="18" t="s">
        <v>10</v>
      </c>
      <c r="D29" s="18"/>
      <c r="E29" s="19">
        <f t="shared" si="8"/>
        <v>0</v>
      </c>
      <c r="F29" s="19">
        <f>SUM(F30:F31)</f>
        <v>0</v>
      </c>
      <c r="G29" s="19">
        <f>SUM(G30:G31)</f>
        <v>0</v>
      </c>
      <c r="H29" s="19">
        <f t="shared" si="9"/>
        <v>0</v>
      </c>
      <c r="I29" s="19">
        <f>SUM(I30:I31)</f>
        <v>0</v>
      </c>
      <c r="J29" s="19">
        <f>SUM(J30:J31)</f>
        <v>0</v>
      </c>
      <c r="K29" s="19">
        <f t="shared" si="10"/>
        <v>0</v>
      </c>
      <c r="L29" s="19">
        <f>SUM(L30:L31)</f>
        <v>0</v>
      </c>
      <c r="M29" s="19">
        <f>SUM(M30:M31)</f>
        <v>0</v>
      </c>
      <c r="N29" s="19">
        <v>2</v>
      </c>
      <c r="O29" s="19">
        <f>SUM(O30:O31)</f>
        <v>2</v>
      </c>
      <c r="P29" s="19">
        <f>SUM(P30:P31)</f>
        <v>0</v>
      </c>
    </row>
    <row r="30" spans="1:16" x14ac:dyDescent="0.25">
      <c r="A30" s="2"/>
      <c r="B30" s="17"/>
      <c r="C30" s="20" t="s">
        <v>15</v>
      </c>
      <c r="D30" s="20"/>
      <c r="E30" s="19">
        <f t="shared" si="8"/>
        <v>0</v>
      </c>
      <c r="F30" s="21">
        <v>0</v>
      </c>
      <c r="G30" s="21">
        <v>0</v>
      </c>
      <c r="H30" s="19">
        <f t="shared" si="9"/>
        <v>0</v>
      </c>
      <c r="I30" s="21">
        <v>0</v>
      </c>
      <c r="J30" s="21">
        <v>0</v>
      </c>
      <c r="K30" s="19">
        <f t="shared" si="10"/>
        <v>0</v>
      </c>
      <c r="L30" s="21">
        <v>0</v>
      </c>
      <c r="M30" s="21">
        <v>0</v>
      </c>
      <c r="N30" s="21">
        <f>L30</f>
        <v>0</v>
      </c>
      <c r="O30" s="19">
        <v>0</v>
      </c>
      <c r="P30" s="19">
        <v>0</v>
      </c>
    </row>
    <row r="31" spans="1:16" x14ac:dyDescent="0.25">
      <c r="A31" s="2"/>
      <c r="B31" s="17"/>
      <c r="C31" s="20" t="s">
        <v>16</v>
      </c>
      <c r="D31" s="20"/>
      <c r="E31" s="19">
        <f t="shared" si="8"/>
        <v>0</v>
      </c>
      <c r="F31" s="21">
        <v>0</v>
      </c>
      <c r="G31" s="21">
        <v>0</v>
      </c>
      <c r="H31" s="19">
        <f t="shared" si="9"/>
        <v>0</v>
      </c>
      <c r="I31" s="21">
        <v>0</v>
      </c>
      <c r="J31" s="21">
        <v>0</v>
      </c>
      <c r="K31" s="19">
        <f t="shared" si="10"/>
        <v>0</v>
      </c>
      <c r="L31" s="21">
        <v>0</v>
      </c>
      <c r="M31" s="21">
        <v>0</v>
      </c>
      <c r="N31" s="21">
        <v>2</v>
      </c>
      <c r="O31" s="19">
        <v>2</v>
      </c>
      <c r="P31" s="19">
        <v>0</v>
      </c>
    </row>
    <row r="32" spans="1:16" ht="25.5" x14ac:dyDescent="0.25">
      <c r="A32" s="3"/>
      <c r="B32" s="22" t="s">
        <v>37</v>
      </c>
      <c r="C32" s="20" t="s">
        <v>38</v>
      </c>
      <c r="D32" s="23">
        <v>17798</v>
      </c>
      <c r="E32" s="19">
        <f t="shared" si="8"/>
        <v>20878</v>
      </c>
      <c r="F32" s="21">
        <v>20878</v>
      </c>
      <c r="G32" s="21">
        <v>0</v>
      </c>
      <c r="H32" s="19">
        <f t="shared" si="9"/>
        <v>22965</v>
      </c>
      <c r="I32" s="21">
        <v>22965</v>
      </c>
      <c r="J32" s="21">
        <v>0</v>
      </c>
      <c r="K32" s="19">
        <f t="shared" si="10"/>
        <v>25260</v>
      </c>
      <c r="L32" s="21">
        <v>25260</v>
      </c>
      <c r="M32" s="21">
        <v>0</v>
      </c>
      <c r="N32" s="21">
        <v>24273</v>
      </c>
      <c r="O32" s="19">
        <v>24273</v>
      </c>
      <c r="P32" s="19">
        <v>0</v>
      </c>
    </row>
    <row r="33" spans="1:18" ht="25.5" x14ac:dyDescent="0.25">
      <c r="A33" s="3"/>
      <c r="B33" s="22" t="s">
        <v>39</v>
      </c>
      <c r="C33" s="20" t="s">
        <v>40</v>
      </c>
      <c r="D33" s="23">
        <v>200</v>
      </c>
      <c r="E33" s="19">
        <f t="shared" si="8"/>
        <v>180</v>
      </c>
      <c r="F33" s="21">
        <v>180</v>
      </c>
      <c r="G33" s="21">
        <v>0</v>
      </c>
      <c r="H33" s="19">
        <f t="shared" si="9"/>
        <v>197</v>
      </c>
      <c r="I33" s="21">
        <v>197</v>
      </c>
      <c r="J33" s="21">
        <v>0</v>
      </c>
      <c r="K33" s="19">
        <f t="shared" si="10"/>
        <v>216</v>
      </c>
      <c r="L33" s="21">
        <v>216</v>
      </c>
      <c r="M33" s="21">
        <v>0</v>
      </c>
      <c r="N33" s="21">
        <v>300</v>
      </c>
      <c r="O33" s="19">
        <v>300</v>
      </c>
      <c r="P33" s="19">
        <v>0</v>
      </c>
    </row>
    <row r="34" spans="1:18" ht="51" x14ac:dyDescent="0.25">
      <c r="A34" s="3"/>
      <c r="B34" s="22" t="s">
        <v>41</v>
      </c>
      <c r="C34" s="20" t="s">
        <v>42</v>
      </c>
      <c r="D34" s="23">
        <v>2600</v>
      </c>
      <c r="E34" s="19">
        <f t="shared" si="8"/>
        <v>5040</v>
      </c>
      <c r="F34" s="21">
        <v>5040</v>
      </c>
      <c r="G34" s="21">
        <v>0</v>
      </c>
      <c r="H34" s="19">
        <f t="shared" si="9"/>
        <v>5540</v>
      </c>
      <c r="I34" s="21">
        <v>5540</v>
      </c>
      <c r="J34" s="21">
        <v>0</v>
      </c>
      <c r="K34" s="19">
        <f t="shared" si="10"/>
        <v>6094</v>
      </c>
      <c r="L34" s="21">
        <v>6094</v>
      </c>
      <c r="M34" s="21">
        <v>0</v>
      </c>
      <c r="N34" s="21">
        <v>5877</v>
      </c>
      <c r="O34" s="19">
        <v>5877</v>
      </c>
      <c r="P34" s="19">
        <v>0</v>
      </c>
    </row>
    <row r="35" spans="1:18" ht="25.5" x14ac:dyDescent="0.25">
      <c r="A35" s="3"/>
      <c r="B35" s="22" t="s">
        <v>43</v>
      </c>
      <c r="C35" s="20" t="s">
        <v>44</v>
      </c>
      <c r="D35" s="23">
        <v>2000</v>
      </c>
      <c r="E35" s="19">
        <f t="shared" si="8"/>
        <v>1552</v>
      </c>
      <c r="F35" s="21">
        <v>1552</v>
      </c>
      <c r="G35" s="21">
        <v>0</v>
      </c>
      <c r="H35" s="19">
        <f t="shared" si="9"/>
        <v>1708</v>
      </c>
      <c r="I35" s="21">
        <v>1708</v>
      </c>
      <c r="J35" s="21">
        <v>0</v>
      </c>
      <c r="K35" s="19">
        <f t="shared" si="10"/>
        <v>1878</v>
      </c>
      <c r="L35" s="21">
        <v>1878</v>
      </c>
      <c r="M35" s="21">
        <v>0</v>
      </c>
      <c r="N35" s="21">
        <v>3643</v>
      </c>
      <c r="O35" s="19">
        <v>3643</v>
      </c>
      <c r="P35" s="19">
        <v>0</v>
      </c>
    </row>
    <row r="36" spans="1:18" ht="25.5" x14ac:dyDescent="0.25">
      <c r="A36" s="3"/>
      <c r="B36" s="22" t="s">
        <v>45</v>
      </c>
      <c r="C36" s="20" t="s">
        <v>46</v>
      </c>
      <c r="D36" s="23">
        <v>50</v>
      </c>
      <c r="E36" s="19">
        <f t="shared" si="8"/>
        <v>33</v>
      </c>
      <c r="F36" s="26">
        <v>33</v>
      </c>
      <c r="G36" s="21">
        <v>0</v>
      </c>
      <c r="H36" s="19">
        <f t="shared" si="9"/>
        <v>36</v>
      </c>
      <c r="I36" s="21">
        <v>36</v>
      </c>
      <c r="J36" s="21">
        <v>0</v>
      </c>
      <c r="K36" s="19">
        <f t="shared" si="10"/>
        <v>40</v>
      </c>
      <c r="L36" s="21">
        <v>40</v>
      </c>
      <c r="M36" s="21">
        <v>0</v>
      </c>
      <c r="N36" s="21">
        <v>40</v>
      </c>
      <c r="O36" s="19">
        <v>40</v>
      </c>
      <c r="P36" s="19">
        <v>0</v>
      </c>
    </row>
    <row r="37" spans="1:18" ht="38.25" x14ac:dyDescent="0.25">
      <c r="A37" s="3"/>
      <c r="B37" s="22" t="s">
        <v>47</v>
      </c>
      <c r="C37" s="20" t="s">
        <v>48</v>
      </c>
      <c r="D37" s="23">
        <v>100</v>
      </c>
      <c r="E37" s="19">
        <f t="shared" si="8"/>
        <v>110</v>
      </c>
      <c r="F37" s="21">
        <v>110</v>
      </c>
      <c r="G37" s="21">
        <v>0</v>
      </c>
      <c r="H37" s="19">
        <f t="shared" si="9"/>
        <v>122</v>
      </c>
      <c r="I37" s="21">
        <v>122</v>
      </c>
      <c r="J37" s="21">
        <v>0</v>
      </c>
      <c r="K37" s="19">
        <f t="shared" si="10"/>
        <v>132</v>
      </c>
      <c r="L37" s="21">
        <v>132</v>
      </c>
      <c r="M37" s="21">
        <v>0</v>
      </c>
      <c r="N37" s="21">
        <v>132</v>
      </c>
      <c r="O37" s="19">
        <v>132</v>
      </c>
      <c r="P37" s="19">
        <v>0</v>
      </c>
    </row>
    <row r="38" spans="1:18" ht="63.75" x14ac:dyDescent="0.25">
      <c r="A38" s="3"/>
      <c r="B38" s="22" t="s">
        <v>49</v>
      </c>
      <c r="C38" s="20" t="s">
        <v>50</v>
      </c>
      <c r="D38" s="23">
        <v>252</v>
      </c>
      <c r="E38" s="19">
        <f t="shared" si="8"/>
        <v>165</v>
      </c>
      <c r="F38" s="21">
        <v>165</v>
      </c>
      <c r="G38" s="21">
        <v>0</v>
      </c>
      <c r="H38" s="19">
        <f t="shared" si="9"/>
        <v>182</v>
      </c>
      <c r="I38" s="21">
        <v>182</v>
      </c>
      <c r="J38" s="21">
        <v>0</v>
      </c>
      <c r="K38" s="19">
        <f t="shared" si="10"/>
        <v>200</v>
      </c>
      <c r="L38" s="21">
        <v>200</v>
      </c>
      <c r="M38" s="21">
        <v>0</v>
      </c>
      <c r="N38" s="21">
        <v>350</v>
      </c>
      <c r="O38" s="19">
        <v>350</v>
      </c>
      <c r="P38" s="19">
        <v>0</v>
      </c>
    </row>
    <row r="39" spans="1:18" ht="13.5" thickBot="1" x14ac:dyDescent="0.3">
      <c r="A39" s="14" t="s">
        <v>51</v>
      </c>
      <c r="B39" s="15"/>
      <c r="C39" s="6" t="s">
        <v>52</v>
      </c>
      <c r="D39" s="7">
        <f>SUM(D43:D48)</f>
        <v>1700</v>
      </c>
      <c r="E39" s="8">
        <f t="shared" si="8"/>
        <v>1800</v>
      </c>
      <c r="F39" s="16">
        <f>SUM(F43:F48)</f>
        <v>1800</v>
      </c>
      <c r="G39" s="16">
        <f>SUM(G43:G48)</f>
        <v>0</v>
      </c>
      <c r="H39" s="8">
        <f t="shared" si="9"/>
        <v>1800</v>
      </c>
      <c r="I39" s="16">
        <f>SUM(I43:I48)</f>
        <v>1800</v>
      </c>
      <c r="J39" s="16">
        <f>SUM(J43:J48)</f>
        <v>0</v>
      </c>
      <c r="K39" s="8">
        <f t="shared" si="10"/>
        <v>2590</v>
      </c>
      <c r="L39" s="16">
        <f>SUM(L43:L48)</f>
        <v>2590</v>
      </c>
      <c r="M39" s="16">
        <f>SUM(M43:M48)</f>
        <v>0</v>
      </c>
      <c r="N39" s="8">
        <f>N43+N44+N45+N46+N47+N48</f>
        <v>2590</v>
      </c>
      <c r="O39" s="16">
        <f>N39</f>
        <v>2590</v>
      </c>
      <c r="P39" s="16">
        <v>0</v>
      </c>
    </row>
    <row r="40" spans="1:18" ht="13.5" thickTop="1" x14ac:dyDescent="0.25">
      <c r="A40" s="2"/>
      <c r="B40" s="17"/>
      <c r="C40" s="18" t="s">
        <v>10</v>
      </c>
      <c r="D40" s="18"/>
      <c r="E40" s="19">
        <f t="shared" si="8"/>
        <v>0</v>
      </c>
      <c r="F40" s="19">
        <f>SUM(F41:F42)</f>
        <v>0</v>
      </c>
      <c r="G40" s="19">
        <f>SUM(G41:G42)</f>
        <v>0</v>
      </c>
      <c r="H40" s="19">
        <f t="shared" si="9"/>
        <v>0</v>
      </c>
      <c r="I40" s="19">
        <f>SUM(I41:I42)</f>
        <v>0</v>
      </c>
      <c r="J40" s="19">
        <f>SUM(J41:J42)</f>
        <v>0</v>
      </c>
      <c r="K40" s="19">
        <f>SUM(L40:M40)</f>
        <v>0</v>
      </c>
      <c r="L40" s="19">
        <f>SUM(L41:L42)</f>
        <v>0</v>
      </c>
      <c r="M40" s="19">
        <f>SUM(M41:M42)</f>
        <v>0</v>
      </c>
      <c r="N40" s="19">
        <f>SUM(O40:P40)</f>
        <v>0</v>
      </c>
      <c r="O40" s="19">
        <f>SUM(O41:O42)</f>
        <v>0</v>
      </c>
      <c r="P40" s="19">
        <f>SUM(P41:P42)</f>
        <v>0</v>
      </c>
    </row>
    <row r="41" spans="1:18" x14ac:dyDescent="0.25">
      <c r="A41" s="2"/>
      <c r="B41" s="17"/>
      <c r="C41" s="20" t="s">
        <v>15</v>
      </c>
      <c r="D41" s="20"/>
      <c r="E41" s="19">
        <f t="shared" si="8"/>
        <v>0</v>
      </c>
      <c r="F41" s="21">
        <v>0</v>
      </c>
      <c r="G41" s="21">
        <v>0</v>
      </c>
      <c r="H41" s="19">
        <f t="shared" si="9"/>
        <v>0</v>
      </c>
      <c r="I41" s="21">
        <v>0</v>
      </c>
      <c r="J41" s="21">
        <v>0</v>
      </c>
      <c r="K41" s="19">
        <f t="shared" si="10"/>
        <v>0</v>
      </c>
      <c r="L41" s="21">
        <v>0</v>
      </c>
      <c r="M41" s="21">
        <v>0</v>
      </c>
      <c r="N41" s="19">
        <f t="shared" ref="N41:N48" si="12">SUM(O41:P41)</f>
        <v>0</v>
      </c>
      <c r="O41" s="21">
        <v>0</v>
      </c>
      <c r="P41" s="21">
        <v>0</v>
      </c>
    </row>
    <row r="42" spans="1:18" x14ac:dyDescent="0.25">
      <c r="A42" s="2"/>
      <c r="B42" s="17"/>
      <c r="C42" s="20" t="s">
        <v>16</v>
      </c>
      <c r="D42" s="20"/>
      <c r="E42" s="19">
        <f t="shared" si="8"/>
        <v>0</v>
      </c>
      <c r="F42" s="21">
        <v>0</v>
      </c>
      <c r="G42" s="21">
        <v>0</v>
      </c>
      <c r="H42" s="19">
        <f t="shared" si="9"/>
        <v>0</v>
      </c>
      <c r="I42" s="21">
        <v>0</v>
      </c>
      <c r="J42" s="21">
        <v>0</v>
      </c>
      <c r="K42" s="19">
        <f t="shared" si="10"/>
        <v>0</v>
      </c>
      <c r="L42" s="21">
        <v>0</v>
      </c>
      <c r="M42" s="21">
        <v>0</v>
      </c>
      <c r="N42" s="19">
        <f t="shared" si="12"/>
        <v>0</v>
      </c>
      <c r="O42" s="21">
        <v>0</v>
      </c>
      <c r="P42" s="21">
        <v>0</v>
      </c>
    </row>
    <row r="43" spans="1:18" ht="86.25" customHeight="1" x14ac:dyDescent="0.25">
      <c r="A43" s="3"/>
      <c r="B43" s="22" t="s">
        <v>53</v>
      </c>
      <c r="C43" s="20" t="s">
        <v>54</v>
      </c>
      <c r="D43" s="23">
        <v>577.5</v>
      </c>
      <c r="E43" s="19">
        <f t="shared" si="8"/>
        <v>570</v>
      </c>
      <c r="F43" s="21">
        <v>570</v>
      </c>
      <c r="G43" s="21">
        <v>0</v>
      </c>
      <c r="H43" s="19">
        <f t="shared" si="9"/>
        <v>570</v>
      </c>
      <c r="I43" s="21">
        <v>570</v>
      </c>
      <c r="J43" s="21">
        <v>0</v>
      </c>
      <c r="K43" s="19">
        <f t="shared" si="10"/>
        <v>831</v>
      </c>
      <c r="L43" s="21">
        <v>831</v>
      </c>
      <c r="M43" s="21">
        <v>0</v>
      </c>
      <c r="N43" s="19">
        <f t="shared" si="12"/>
        <v>831</v>
      </c>
      <c r="O43" s="21">
        <v>831</v>
      </c>
      <c r="P43" s="21">
        <v>0</v>
      </c>
      <c r="R43" s="24"/>
    </row>
    <row r="44" spans="1:18" ht="63.75" x14ac:dyDescent="0.25">
      <c r="A44" s="3"/>
      <c r="B44" s="22" t="s">
        <v>55</v>
      </c>
      <c r="C44" s="20" t="s">
        <v>56</v>
      </c>
      <c r="D44" s="23">
        <v>971.5</v>
      </c>
      <c r="E44" s="19">
        <f t="shared" si="8"/>
        <v>870</v>
      </c>
      <c r="F44" s="21">
        <v>870</v>
      </c>
      <c r="G44" s="21">
        <v>0</v>
      </c>
      <c r="H44" s="19">
        <f t="shared" si="9"/>
        <v>870</v>
      </c>
      <c r="I44" s="21">
        <v>870</v>
      </c>
      <c r="J44" s="21">
        <v>0</v>
      </c>
      <c r="K44" s="19">
        <f t="shared" si="10"/>
        <v>1150</v>
      </c>
      <c r="L44" s="21">
        <v>1150</v>
      </c>
      <c r="M44" s="21">
        <v>0</v>
      </c>
      <c r="N44" s="19">
        <f t="shared" si="12"/>
        <v>1150</v>
      </c>
      <c r="O44" s="21">
        <v>1150</v>
      </c>
      <c r="P44" s="21">
        <v>0</v>
      </c>
      <c r="R44" s="24"/>
    </row>
    <row r="45" spans="1:18" ht="25.5" x14ac:dyDescent="0.25">
      <c r="A45" s="3"/>
      <c r="B45" s="22" t="s">
        <v>57</v>
      </c>
      <c r="C45" s="20" t="s">
        <v>58</v>
      </c>
      <c r="D45" s="23">
        <v>22</v>
      </c>
      <c r="E45" s="19">
        <f t="shared" si="8"/>
        <v>30</v>
      </c>
      <c r="F45" s="21">
        <v>30</v>
      </c>
      <c r="G45" s="21">
        <v>0</v>
      </c>
      <c r="H45" s="19">
        <f t="shared" si="9"/>
        <v>30</v>
      </c>
      <c r="I45" s="21">
        <v>30</v>
      </c>
      <c r="J45" s="21">
        <v>0</v>
      </c>
      <c r="K45" s="19">
        <f t="shared" si="10"/>
        <v>40</v>
      </c>
      <c r="L45" s="21">
        <v>40</v>
      </c>
      <c r="M45" s="21">
        <v>0</v>
      </c>
      <c r="N45" s="19">
        <f t="shared" si="12"/>
        <v>40</v>
      </c>
      <c r="O45" s="21">
        <v>40</v>
      </c>
      <c r="P45" s="21">
        <v>0</v>
      </c>
    </row>
    <row r="46" spans="1:18" x14ac:dyDescent="0.25">
      <c r="A46" s="3"/>
      <c r="B46" s="22" t="s">
        <v>59</v>
      </c>
      <c r="C46" s="20" t="s">
        <v>60</v>
      </c>
      <c r="D46" s="23">
        <v>15</v>
      </c>
      <c r="E46" s="19">
        <f>SUM(F46:G46)</f>
        <v>30</v>
      </c>
      <c r="F46" s="21">
        <v>30</v>
      </c>
      <c r="G46" s="21">
        <v>0</v>
      </c>
      <c r="H46" s="19">
        <f t="shared" si="9"/>
        <v>30</v>
      </c>
      <c r="I46" s="21">
        <v>30</v>
      </c>
      <c r="J46" s="21">
        <v>0</v>
      </c>
      <c r="K46" s="19">
        <f t="shared" si="10"/>
        <v>40</v>
      </c>
      <c r="L46" s="26">
        <v>40</v>
      </c>
      <c r="M46" s="21">
        <v>0</v>
      </c>
      <c r="N46" s="19">
        <f t="shared" si="12"/>
        <v>40</v>
      </c>
      <c r="O46" s="26">
        <v>40</v>
      </c>
      <c r="P46" s="21">
        <v>0</v>
      </c>
    </row>
    <row r="47" spans="1:18" ht="25.5" x14ac:dyDescent="0.25">
      <c r="A47" s="3"/>
      <c r="B47" s="22" t="s">
        <v>61</v>
      </c>
      <c r="C47" s="20" t="s">
        <v>62</v>
      </c>
      <c r="D47" s="23">
        <v>28</v>
      </c>
      <c r="E47" s="19">
        <f>SUM(F47:G47)</f>
        <v>130</v>
      </c>
      <c r="F47" s="40">
        <v>130</v>
      </c>
      <c r="G47" s="21">
        <v>0</v>
      </c>
      <c r="H47" s="19">
        <f>SUM(I47:J47)</f>
        <v>130</v>
      </c>
      <c r="I47" s="40">
        <v>130</v>
      </c>
      <c r="J47" s="21">
        <v>0</v>
      </c>
      <c r="K47" s="19">
        <f>SUM(L47:M47)</f>
        <v>143</v>
      </c>
      <c r="L47" s="41">
        <f>I47*1.1</f>
        <v>143</v>
      </c>
      <c r="M47" s="21">
        <v>0</v>
      </c>
      <c r="N47" s="19">
        <f t="shared" si="12"/>
        <v>143</v>
      </c>
      <c r="O47" s="41">
        <v>143</v>
      </c>
      <c r="P47" s="21">
        <v>0</v>
      </c>
    </row>
    <row r="48" spans="1:18" ht="115.5" thickBot="1" x14ac:dyDescent="0.3">
      <c r="A48" s="3"/>
      <c r="B48" s="22" t="s">
        <v>63</v>
      </c>
      <c r="C48" s="20" t="s">
        <v>64</v>
      </c>
      <c r="D48" s="23">
        <v>86</v>
      </c>
      <c r="E48" s="19">
        <v>170</v>
      </c>
      <c r="F48" s="21">
        <v>170</v>
      </c>
      <c r="G48" s="21">
        <v>0</v>
      </c>
      <c r="H48" s="19">
        <f t="shared" si="9"/>
        <v>170</v>
      </c>
      <c r="I48" s="21">
        <v>170</v>
      </c>
      <c r="J48" s="21">
        <v>0</v>
      </c>
      <c r="K48" s="19">
        <f t="shared" si="10"/>
        <v>386</v>
      </c>
      <c r="L48" s="21">
        <v>386</v>
      </c>
      <c r="M48" s="21">
        <v>0</v>
      </c>
      <c r="N48" s="19">
        <f t="shared" si="12"/>
        <v>386</v>
      </c>
      <c r="O48" s="21">
        <v>386</v>
      </c>
      <c r="P48" s="21">
        <v>0</v>
      </c>
    </row>
    <row r="49" spans="1:18" ht="14.25" thickTop="1" thickBot="1" x14ac:dyDescent="0.3">
      <c r="A49" s="14" t="s">
        <v>65</v>
      </c>
      <c r="B49" s="15"/>
      <c r="C49" s="6" t="s">
        <v>66</v>
      </c>
      <c r="D49" s="25">
        <f>SUM(D53:D57)</f>
        <v>3890</v>
      </c>
      <c r="E49" s="8">
        <f t="shared" si="8"/>
        <v>8380</v>
      </c>
      <c r="F49" s="16">
        <f>SUM(F53:F57)</f>
        <v>8380</v>
      </c>
      <c r="G49" s="16">
        <f>SUM(G53:G57)</f>
        <v>0</v>
      </c>
      <c r="H49" s="8">
        <f t="shared" si="9"/>
        <v>8800</v>
      </c>
      <c r="I49" s="16">
        <f>SUM(I53:I57)</f>
        <v>8800</v>
      </c>
      <c r="J49" s="16">
        <f>SUM(J53:J57)</f>
        <v>0</v>
      </c>
      <c r="K49" s="8">
        <f t="shared" si="10"/>
        <v>9240</v>
      </c>
      <c r="L49" s="16">
        <f>SUM(L53:L57)</f>
        <v>9240</v>
      </c>
      <c r="M49" s="16">
        <f>SUM(M53:M57)</f>
        <v>0</v>
      </c>
      <c r="N49" s="8">
        <f>SUM(O49:P49)</f>
        <v>9240</v>
      </c>
      <c r="O49" s="16">
        <f>SUM(O53:O57)</f>
        <v>9240</v>
      </c>
      <c r="P49" s="8">
        <v>0</v>
      </c>
    </row>
    <row r="50" spans="1:18" ht="13.5" thickTop="1" x14ac:dyDescent="0.25">
      <c r="A50" s="2"/>
      <c r="B50" s="17"/>
      <c r="C50" s="18" t="s">
        <v>10</v>
      </c>
      <c r="D50" s="18"/>
      <c r="E50" s="19">
        <f t="shared" si="8"/>
        <v>5</v>
      </c>
      <c r="F50" s="19">
        <f>SUM(F51:F52)</f>
        <v>5</v>
      </c>
      <c r="G50" s="19">
        <f>SUM(G51:G52)</f>
        <v>0</v>
      </c>
      <c r="H50" s="19">
        <f t="shared" si="9"/>
        <v>5</v>
      </c>
      <c r="I50" s="19">
        <f>SUM(I51:I52)</f>
        <v>5</v>
      </c>
      <c r="J50" s="19">
        <f>SUM(J51:J52)</f>
        <v>0</v>
      </c>
      <c r="K50" s="19">
        <f t="shared" si="10"/>
        <v>5</v>
      </c>
      <c r="L50" s="19">
        <f>SUM(L51:L52)</f>
        <v>5</v>
      </c>
      <c r="M50" s="19">
        <f>SUM(M51:M52)</f>
        <v>0</v>
      </c>
      <c r="N50" s="26">
        <f t="shared" ref="N50:N57" si="13">SUM(O50:P50)</f>
        <v>5</v>
      </c>
      <c r="O50" s="19">
        <f>SUM(O51:O52)</f>
        <v>5</v>
      </c>
      <c r="P50" s="19">
        <f>SUM(P51:P52)</f>
        <v>0</v>
      </c>
    </row>
    <row r="51" spans="1:18" x14ac:dyDescent="0.25">
      <c r="A51" s="2"/>
      <c r="B51" s="17"/>
      <c r="C51" s="20" t="s">
        <v>15</v>
      </c>
      <c r="D51" s="20"/>
      <c r="E51" s="19">
        <f t="shared" si="8"/>
        <v>0</v>
      </c>
      <c r="F51" s="21">
        <v>0</v>
      </c>
      <c r="G51" s="21">
        <v>0</v>
      </c>
      <c r="H51" s="19">
        <f t="shared" si="9"/>
        <v>0</v>
      </c>
      <c r="I51" s="21">
        <v>0</v>
      </c>
      <c r="J51" s="21">
        <v>0</v>
      </c>
      <c r="K51" s="19">
        <f t="shared" si="10"/>
        <v>0</v>
      </c>
      <c r="L51" s="21">
        <v>0</v>
      </c>
      <c r="M51" s="21">
        <v>0</v>
      </c>
      <c r="N51" s="26">
        <f t="shared" si="13"/>
        <v>0</v>
      </c>
      <c r="O51" s="21">
        <v>0</v>
      </c>
      <c r="P51" s="21">
        <v>0</v>
      </c>
    </row>
    <row r="52" spans="1:18" x14ac:dyDescent="0.25">
      <c r="A52" s="2"/>
      <c r="B52" s="17"/>
      <c r="C52" s="20" t="s">
        <v>16</v>
      </c>
      <c r="D52" s="20"/>
      <c r="E52" s="19">
        <f t="shared" si="8"/>
        <v>5</v>
      </c>
      <c r="F52" s="21">
        <v>5</v>
      </c>
      <c r="G52" s="21">
        <v>0</v>
      </c>
      <c r="H52" s="19">
        <f t="shared" si="9"/>
        <v>5</v>
      </c>
      <c r="I52" s="21">
        <v>5</v>
      </c>
      <c r="J52" s="21">
        <v>0</v>
      </c>
      <c r="K52" s="19">
        <f t="shared" si="10"/>
        <v>5</v>
      </c>
      <c r="L52" s="21">
        <v>5</v>
      </c>
      <c r="M52" s="21">
        <v>0</v>
      </c>
      <c r="N52" s="26">
        <f t="shared" si="13"/>
        <v>5</v>
      </c>
      <c r="O52" s="21">
        <v>5</v>
      </c>
      <c r="P52" s="21">
        <v>0</v>
      </c>
    </row>
    <row r="53" spans="1:18" ht="36" customHeight="1" x14ac:dyDescent="0.25">
      <c r="A53" s="3"/>
      <c r="B53" s="27" t="s">
        <v>67</v>
      </c>
      <c r="C53" s="28" t="s">
        <v>68</v>
      </c>
      <c r="D53" s="23">
        <v>1384</v>
      </c>
      <c r="E53" s="12">
        <f t="shared" si="8"/>
        <v>2310</v>
      </c>
      <c r="F53" s="26">
        <v>2310</v>
      </c>
      <c r="G53" s="26">
        <v>0</v>
      </c>
      <c r="H53" s="12">
        <f t="shared" si="9"/>
        <v>2425</v>
      </c>
      <c r="I53" s="26">
        <v>2425</v>
      </c>
      <c r="J53" s="26">
        <v>0</v>
      </c>
      <c r="K53" s="12">
        <f t="shared" si="10"/>
        <v>2547</v>
      </c>
      <c r="L53" s="26">
        <v>2547</v>
      </c>
      <c r="M53" s="26">
        <v>0</v>
      </c>
      <c r="N53" s="26">
        <f t="shared" si="13"/>
        <v>2547</v>
      </c>
      <c r="O53" s="26">
        <v>2547</v>
      </c>
      <c r="P53" s="26">
        <v>0</v>
      </c>
    </row>
    <row r="54" spans="1:18" ht="89.25" x14ac:dyDescent="0.25">
      <c r="A54" s="3"/>
      <c r="B54" s="27" t="s">
        <v>69</v>
      </c>
      <c r="C54" s="28" t="s">
        <v>70</v>
      </c>
      <c r="D54" s="23">
        <v>128</v>
      </c>
      <c r="E54" s="12">
        <f t="shared" si="8"/>
        <v>5703</v>
      </c>
      <c r="F54" s="21">
        <v>5703</v>
      </c>
      <c r="G54" s="26">
        <v>0</v>
      </c>
      <c r="H54" s="12">
        <f t="shared" si="9"/>
        <v>5990</v>
      </c>
      <c r="I54" s="21">
        <v>5990</v>
      </c>
      <c r="J54" s="26">
        <v>0</v>
      </c>
      <c r="K54" s="12">
        <f t="shared" si="10"/>
        <v>6287</v>
      </c>
      <c r="L54" s="26">
        <v>6287</v>
      </c>
      <c r="M54" s="26">
        <v>0</v>
      </c>
      <c r="N54" s="26">
        <f t="shared" si="13"/>
        <v>6287</v>
      </c>
      <c r="O54" s="26">
        <v>6287</v>
      </c>
      <c r="P54" s="26">
        <v>0</v>
      </c>
    </row>
    <row r="55" spans="1:18" ht="25.5" x14ac:dyDescent="0.25">
      <c r="A55" s="3"/>
      <c r="B55" s="22" t="s">
        <v>71</v>
      </c>
      <c r="C55" s="20" t="s">
        <v>72</v>
      </c>
      <c r="D55" s="23">
        <v>2090</v>
      </c>
      <c r="E55" s="19">
        <f t="shared" si="8"/>
        <v>144</v>
      </c>
      <c r="F55" s="21">
        <v>144</v>
      </c>
      <c r="G55" s="21">
        <v>0</v>
      </c>
      <c r="H55" s="19">
        <f t="shared" si="9"/>
        <v>151</v>
      </c>
      <c r="I55" s="21">
        <v>151</v>
      </c>
      <c r="J55" s="21">
        <v>0</v>
      </c>
      <c r="K55" s="19">
        <f t="shared" si="10"/>
        <v>160</v>
      </c>
      <c r="L55" s="21">
        <v>160</v>
      </c>
      <c r="M55" s="21">
        <v>0</v>
      </c>
      <c r="N55" s="26">
        <f t="shared" si="13"/>
        <v>160</v>
      </c>
      <c r="O55" s="21">
        <v>160</v>
      </c>
      <c r="P55" s="21">
        <v>0</v>
      </c>
    </row>
    <row r="56" spans="1:18" ht="102" x14ac:dyDescent="0.25">
      <c r="A56" s="3"/>
      <c r="B56" s="22" t="s">
        <v>73</v>
      </c>
      <c r="C56" s="20" t="s">
        <v>74</v>
      </c>
      <c r="D56" s="23">
        <v>200</v>
      </c>
      <c r="E56" s="19">
        <f t="shared" si="8"/>
        <v>210</v>
      </c>
      <c r="F56" s="21">
        <v>210</v>
      </c>
      <c r="G56" s="21">
        <v>0</v>
      </c>
      <c r="H56" s="19">
        <f t="shared" si="9"/>
        <v>221</v>
      </c>
      <c r="I56" s="21">
        <v>221</v>
      </c>
      <c r="J56" s="21">
        <v>0</v>
      </c>
      <c r="K56" s="19">
        <f t="shared" si="10"/>
        <v>232</v>
      </c>
      <c r="L56" s="21">
        <v>232</v>
      </c>
      <c r="M56" s="21">
        <v>0</v>
      </c>
      <c r="N56" s="26">
        <f t="shared" si="13"/>
        <v>232</v>
      </c>
      <c r="O56" s="21">
        <v>232</v>
      </c>
      <c r="P56" s="21">
        <v>0</v>
      </c>
    </row>
    <row r="57" spans="1:18" ht="39" thickBot="1" x14ac:dyDescent="0.3">
      <c r="A57" s="3"/>
      <c r="B57" s="22" t="s">
        <v>75</v>
      </c>
      <c r="C57" s="20" t="s">
        <v>76</v>
      </c>
      <c r="D57" s="29">
        <v>88</v>
      </c>
      <c r="E57" s="19">
        <f t="shared" si="8"/>
        <v>13</v>
      </c>
      <c r="F57" s="21">
        <v>13</v>
      </c>
      <c r="G57" s="21">
        <v>0</v>
      </c>
      <c r="H57" s="19">
        <f t="shared" si="9"/>
        <v>13</v>
      </c>
      <c r="I57" s="21">
        <v>13</v>
      </c>
      <c r="J57" s="21">
        <v>0</v>
      </c>
      <c r="K57" s="19">
        <f t="shared" si="10"/>
        <v>14</v>
      </c>
      <c r="L57" s="21">
        <v>14</v>
      </c>
      <c r="M57" s="21">
        <v>0</v>
      </c>
      <c r="N57" s="26">
        <f t="shared" si="13"/>
        <v>14</v>
      </c>
      <c r="O57" s="21">
        <v>14</v>
      </c>
      <c r="P57" s="21">
        <v>0</v>
      </c>
    </row>
    <row r="58" spans="1:18" ht="65.25" thickTop="1" thickBot="1" x14ac:dyDescent="0.3">
      <c r="A58" s="14" t="s">
        <v>77</v>
      </c>
      <c r="B58" s="15"/>
      <c r="C58" s="6" t="s">
        <v>78</v>
      </c>
      <c r="D58" s="25">
        <f>D62+D63</f>
        <v>260</v>
      </c>
      <c r="E58" s="8">
        <f t="shared" si="8"/>
        <v>260</v>
      </c>
      <c r="F58" s="16">
        <f>F62+F63</f>
        <v>260</v>
      </c>
      <c r="G58" s="16">
        <f>G62+G63</f>
        <v>0</v>
      </c>
      <c r="H58" s="8">
        <f t="shared" si="9"/>
        <v>260</v>
      </c>
      <c r="I58" s="16">
        <f>I62+I63</f>
        <v>260</v>
      </c>
      <c r="J58" s="16">
        <f>J62+J63</f>
        <v>0</v>
      </c>
      <c r="K58" s="8">
        <f t="shared" si="10"/>
        <v>350</v>
      </c>
      <c r="L58" s="16">
        <f>L62+L63</f>
        <v>350</v>
      </c>
      <c r="M58" s="16">
        <f>M62+M63</f>
        <v>0</v>
      </c>
      <c r="N58" s="8">
        <f t="shared" si="10"/>
        <v>350</v>
      </c>
      <c r="O58" s="16">
        <f>O62+O63</f>
        <v>350</v>
      </c>
      <c r="P58" s="16">
        <f>P62+P63</f>
        <v>0</v>
      </c>
    </row>
    <row r="59" spans="1:18" ht="13.5" thickTop="1" x14ac:dyDescent="0.25">
      <c r="A59" s="2"/>
      <c r="B59" s="17"/>
      <c r="C59" s="18" t="s">
        <v>10</v>
      </c>
      <c r="D59" s="18"/>
      <c r="E59" s="19">
        <f t="shared" si="8"/>
        <v>5</v>
      </c>
      <c r="F59" s="19">
        <f>F60+F61</f>
        <v>5</v>
      </c>
      <c r="G59" s="19">
        <f>G60+G61</f>
        <v>0</v>
      </c>
      <c r="H59" s="19">
        <f t="shared" si="9"/>
        <v>5</v>
      </c>
      <c r="I59" s="19">
        <f>I60+I61</f>
        <v>5</v>
      </c>
      <c r="J59" s="19">
        <f>SUM(J60:J61)</f>
        <v>0</v>
      </c>
      <c r="K59" s="19">
        <f t="shared" si="10"/>
        <v>5</v>
      </c>
      <c r="L59" s="19">
        <f>L60+L61</f>
        <v>5</v>
      </c>
      <c r="M59" s="19">
        <f>M60+M61</f>
        <v>0</v>
      </c>
      <c r="N59" s="19">
        <f t="shared" si="10"/>
        <v>5</v>
      </c>
      <c r="O59" s="19">
        <f>O60+O61</f>
        <v>5</v>
      </c>
      <c r="P59" s="19">
        <f>P60+P61</f>
        <v>0</v>
      </c>
    </row>
    <row r="60" spans="1:18" x14ac:dyDescent="0.25">
      <c r="A60" s="2"/>
      <c r="B60" s="17"/>
      <c r="C60" s="20" t="s">
        <v>15</v>
      </c>
      <c r="D60" s="20"/>
      <c r="E60" s="19">
        <f t="shared" si="8"/>
        <v>0</v>
      </c>
      <c r="F60" s="21">
        <v>0</v>
      </c>
      <c r="G60" s="21">
        <v>0</v>
      </c>
      <c r="H60" s="19">
        <f t="shared" si="9"/>
        <v>0</v>
      </c>
      <c r="I60" s="21">
        <v>0</v>
      </c>
      <c r="J60" s="21">
        <v>0</v>
      </c>
      <c r="K60" s="19">
        <f t="shared" si="10"/>
        <v>0</v>
      </c>
      <c r="L60" s="21">
        <v>0</v>
      </c>
      <c r="M60" s="21">
        <v>0</v>
      </c>
      <c r="N60" s="19">
        <f t="shared" si="10"/>
        <v>0</v>
      </c>
      <c r="O60" s="21">
        <v>0</v>
      </c>
      <c r="P60" s="21">
        <v>0</v>
      </c>
    </row>
    <row r="61" spans="1:18" x14ac:dyDescent="0.25">
      <c r="A61" s="2"/>
      <c r="B61" s="17"/>
      <c r="C61" s="20" t="s">
        <v>16</v>
      </c>
      <c r="D61" s="20"/>
      <c r="E61" s="19">
        <f t="shared" si="8"/>
        <v>5</v>
      </c>
      <c r="F61" s="21">
        <v>5</v>
      </c>
      <c r="G61" s="21">
        <v>0</v>
      </c>
      <c r="H61" s="19">
        <f t="shared" si="9"/>
        <v>5</v>
      </c>
      <c r="I61" s="21">
        <v>5</v>
      </c>
      <c r="J61" s="21">
        <v>0</v>
      </c>
      <c r="K61" s="19">
        <f t="shared" si="10"/>
        <v>5</v>
      </c>
      <c r="L61" s="21">
        <v>5</v>
      </c>
      <c r="M61" s="21">
        <v>0</v>
      </c>
      <c r="N61" s="19">
        <f t="shared" si="10"/>
        <v>5</v>
      </c>
      <c r="O61" s="21">
        <v>5</v>
      </c>
      <c r="P61" s="21">
        <v>0</v>
      </c>
    </row>
    <row r="62" spans="1:18" ht="51" x14ac:dyDescent="0.25">
      <c r="A62" s="2"/>
      <c r="B62" s="22" t="s">
        <v>79</v>
      </c>
      <c r="C62" s="20" t="s">
        <v>80</v>
      </c>
      <c r="D62" s="23">
        <v>150</v>
      </c>
      <c r="E62" s="19">
        <f t="shared" si="8"/>
        <v>170</v>
      </c>
      <c r="F62" s="21">
        <v>170</v>
      </c>
      <c r="G62" s="21">
        <v>0</v>
      </c>
      <c r="H62" s="19">
        <f t="shared" si="9"/>
        <v>170</v>
      </c>
      <c r="I62" s="21">
        <v>170</v>
      </c>
      <c r="J62" s="21">
        <v>0</v>
      </c>
      <c r="K62" s="19">
        <f t="shared" si="10"/>
        <v>230</v>
      </c>
      <c r="L62" s="21">
        <v>230</v>
      </c>
      <c r="M62" s="21">
        <v>0</v>
      </c>
      <c r="N62" s="19">
        <f t="shared" si="10"/>
        <v>230</v>
      </c>
      <c r="O62" s="21">
        <v>230</v>
      </c>
      <c r="P62" s="21">
        <v>0</v>
      </c>
    </row>
    <row r="63" spans="1:18" ht="64.5" thickBot="1" x14ac:dyDescent="0.3">
      <c r="A63" s="2"/>
      <c r="B63" s="22" t="s">
        <v>81</v>
      </c>
      <c r="C63" s="20" t="s">
        <v>82</v>
      </c>
      <c r="D63" s="23">
        <v>110</v>
      </c>
      <c r="E63" s="19">
        <f t="shared" si="8"/>
        <v>90</v>
      </c>
      <c r="F63" s="21">
        <v>90</v>
      </c>
      <c r="G63" s="21">
        <v>0</v>
      </c>
      <c r="H63" s="19">
        <f t="shared" si="9"/>
        <v>90</v>
      </c>
      <c r="I63" s="21">
        <v>90</v>
      </c>
      <c r="J63" s="21">
        <v>0</v>
      </c>
      <c r="K63" s="19">
        <f t="shared" si="10"/>
        <v>120</v>
      </c>
      <c r="L63" s="21">
        <v>120</v>
      </c>
      <c r="M63" s="21">
        <v>0</v>
      </c>
      <c r="N63" s="19">
        <f t="shared" si="10"/>
        <v>120</v>
      </c>
      <c r="O63" s="21">
        <v>120</v>
      </c>
      <c r="P63" s="21">
        <v>0</v>
      </c>
    </row>
    <row r="64" spans="1:18" ht="14.25" thickTop="1" thickBot="1" x14ac:dyDescent="0.3">
      <c r="A64" s="14" t="s">
        <v>83</v>
      </c>
      <c r="B64" s="15"/>
      <c r="C64" s="6" t="s">
        <v>84</v>
      </c>
      <c r="D64" s="25">
        <f>SUM(D68:D74)</f>
        <v>16867</v>
      </c>
      <c r="E64" s="8">
        <f t="shared" si="8"/>
        <v>17832</v>
      </c>
      <c r="F64" s="16">
        <f>SUM(F68:F74)</f>
        <v>17832</v>
      </c>
      <c r="G64" s="16">
        <f>SUM(G68:G74)</f>
        <v>0</v>
      </c>
      <c r="H64" s="8">
        <f t="shared" si="9"/>
        <v>18503</v>
      </c>
      <c r="I64" s="16">
        <f>SUM(I68:I74)</f>
        <v>18503</v>
      </c>
      <c r="J64" s="16">
        <f>SUM(J68:J74)</f>
        <v>0</v>
      </c>
      <c r="K64" s="8">
        <f t="shared" si="10"/>
        <v>19996</v>
      </c>
      <c r="L64" s="16">
        <f>SUM(L68:L74)</f>
        <v>19996</v>
      </c>
      <c r="M64" s="16">
        <f>SUM(M68:M74)</f>
        <v>0</v>
      </c>
      <c r="N64" s="8">
        <f>SUM(O64:P64)</f>
        <v>21713</v>
      </c>
      <c r="O64" s="16">
        <f>SUM(O68:O74)</f>
        <v>21713</v>
      </c>
      <c r="P64" s="16">
        <v>0</v>
      </c>
      <c r="R64" s="24"/>
    </row>
    <row r="65" spans="1:16" ht="13.5" thickTop="1" x14ac:dyDescent="0.25">
      <c r="A65" s="2"/>
      <c r="B65" s="17"/>
      <c r="C65" s="18" t="s">
        <v>10</v>
      </c>
      <c r="D65" s="18"/>
      <c r="E65" s="19">
        <f t="shared" si="8"/>
        <v>31</v>
      </c>
      <c r="F65" s="19">
        <f>SUM(F66:F67)</f>
        <v>31</v>
      </c>
      <c r="G65" s="19">
        <f>SUM(G66:G67)</f>
        <v>0</v>
      </c>
      <c r="H65" s="19">
        <f t="shared" si="9"/>
        <v>31</v>
      </c>
      <c r="I65" s="19">
        <f>SUM(I66:I67)</f>
        <v>31</v>
      </c>
      <c r="J65" s="19">
        <f>SUM(J66:J67)</f>
        <v>0</v>
      </c>
      <c r="K65" s="19">
        <f t="shared" si="10"/>
        <v>31</v>
      </c>
      <c r="L65" s="19">
        <f>SUM(L66:L67)</f>
        <v>31</v>
      </c>
      <c r="M65" s="19">
        <f>SUM(M66:M67)</f>
        <v>0</v>
      </c>
      <c r="N65" s="19">
        <f>SUM(O65:P65)</f>
        <v>31</v>
      </c>
      <c r="O65" s="19">
        <v>31</v>
      </c>
      <c r="P65" s="19">
        <f>SUM(P66:P67)</f>
        <v>0</v>
      </c>
    </row>
    <row r="66" spans="1:16" x14ac:dyDescent="0.25">
      <c r="A66" s="2"/>
      <c r="B66" s="17"/>
      <c r="C66" s="20" t="s">
        <v>15</v>
      </c>
      <c r="D66" s="20"/>
      <c r="E66" s="19">
        <f t="shared" si="8"/>
        <v>0</v>
      </c>
      <c r="F66" s="21">
        <v>0</v>
      </c>
      <c r="G66" s="21">
        <v>0</v>
      </c>
      <c r="H66" s="19">
        <f t="shared" si="9"/>
        <v>0</v>
      </c>
      <c r="I66" s="21">
        <v>0</v>
      </c>
      <c r="J66" s="21">
        <v>0</v>
      </c>
      <c r="K66" s="19">
        <f t="shared" si="10"/>
        <v>0</v>
      </c>
      <c r="L66" s="21">
        <v>0</v>
      </c>
      <c r="M66" s="21">
        <v>0</v>
      </c>
      <c r="N66" s="19">
        <f t="shared" ref="N66:N74" si="14">SUM(O66:P66)</f>
        <v>0</v>
      </c>
      <c r="O66" s="21">
        <v>0</v>
      </c>
      <c r="P66" s="19">
        <v>0</v>
      </c>
    </row>
    <row r="67" spans="1:16" x14ac:dyDescent="0.25">
      <c r="A67" s="2"/>
      <c r="B67" s="17"/>
      <c r="C67" s="20" t="s">
        <v>16</v>
      </c>
      <c r="D67" s="20"/>
      <c r="E67" s="19">
        <f t="shared" si="8"/>
        <v>31</v>
      </c>
      <c r="F67" s="21">
        <v>31</v>
      </c>
      <c r="G67" s="21">
        <v>0</v>
      </c>
      <c r="H67" s="19">
        <f t="shared" si="9"/>
        <v>31</v>
      </c>
      <c r="I67" s="21">
        <v>31</v>
      </c>
      <c r="J67" s="21">
        <v>0</v>
      </c>
      <c r="K67" s="19">
        <f t="shared" si="10"/>
        <v>31</v>
      </c>
      <c r="L67" s="21">
        <v>31</v>
      </c>
      <c r="M67" s="21">
        <v>0</v>
      </c>
      <c r="N67" s="19">
        <f t="shared" si="14"/>
        <v>31</v>
      </c>
      <c r="O67" s="21">
        <v>31</v>
      </c>
      <c r="P67" s="19">
        <v>0</v>
      </c>
    </row>
    <row r="68" spans="1:16" ht="64.5" customHeight="1" x14ac:dyDescent="0.25">
      <c r="A68" s="3"/>
      <c r="B68" s="22" t="s">
        <v>85</v>
      </c>
      <c r="C68" s="20" t="s">
        <v>86</v>
      </c>
      <c r="D68" s="23">
        <v>3120</v>
      </c>
      <c r="E68" s="19">
        <f t="shared" si="8"/>
        <v>3415</v>
      </c>
      <c r="F68" s="21">
        <v>3415</v>
      </c>
      <c r="G68" s="21">
        <v>0</v>
      </c>
      <c r="H68" s="19">
        <f t="shared" si="9"/>
        <v>3680</v>
      </c>
      <c r="I68" s="21">
        <v>3680</v>
      </c>
      <c r="J68" s="21">
        <v>0</v>
      </c>
      <c r="K68" s="19">
        <f t="shared" si="10"/>
        <v>4564</v>
      </c>
      <c r="L68" s="21">
        <v>4564</v>
      </c>
      <c r="M68" s="21">
        <v>0</v>
      </c>
      <c r="N68" s="19">
        <f t="shared" si="14"/>
        <v>5020</v>
      </c>
      <c r="O68" s="21">
        <v>5020</v>
      </c>
      <c r="P68" s="21">
        <v>0</v>
      </c>
    </row>
    <row r="69" spans="1:16" ht="127.5" customHeight="1" x14ac:dyDescent="0.25">
      <c r="A69" s="3"/>
      <c r="B69" s="22" t="s">
        <v>87</v>
      </c>
      <c r="C69" s="20" t="s">
        <v>88</v>
      </c>
      <c r="D69" s="23">
        <v>1870</v>
      </c>
      <c r="E69" s="19">
        <f t="shared" si="8"/>
        <v>1924</v>
      </c>
      <c r="F69" s="21">
        <v>1924</v>
      </c>
      <c r="G69" s="21">
        <v>0</v>
      </c>
      <c r="H69" s="19">
        <f t="shared" si="9"/>
        <v>2117</v>
      </c>
      <c r="I69" s="21">
        <v>2117</v>
      </c>
      <c r="J69" s="21">
        <v>0</v>
      </c>
      <c r="K69" s="19">
        <f t="shared" si="10"/>
        <v>2328</v>
      </c>
      <c r="L69" s="21">
        <v>2328</v>
      </c>
      <c r="M69" s="21">
        <v>0</v>
      </c>
      <c r="N69" s="19">
        <f t="shared" si="14"/>
        <v>3283</v>
      </c>
      <c r="O69" s="21">
        <v>3283</v>
      </c>
      <c r="P69" s="21">
        <v>0</v>
      </c>
    </row>
    <row r="70" spans="1:16" x14ac:dyDescent="0.25">
      <c r="A70" s="3"/>
      <c r="B70" s="22" t="s">
        <v>89</v>
      </c>
      <c r="C70" s="20" t="s">
        <v>90</v>
      </c>
      <c r="D70" s="23">
        <v>9500</v>
      </c>
      <c r="E70" s="19">
        <f t="shared" si="8"/>
        <v>9830</v>
      </c>
      <c r="F70" s="21">
        <v>9830</v>
      </c>
      <c r="G70" s="21">
        <v>0</v>
      </c>
      <c r="H70" s="19">
        <f t="shared" si="9"/>
        <v>9830</v>
      </c>
      <c r="I70" s="21">
        <v>9830</v>
      </c>
      <c r="J70" s="21">
        <v>0</v>
      </c>
      <c r="K70" s="19">
        <f t="shared" si="10"/>
        <v>9950</v>
      </c>
      <c r="L70" s="21">
        <v>9950</v>
      </c>
      <c r="M70" s="21">
        <v>0</v>
      </c>
      <c r="N70" s="19">
        <f t="shared" si="14"/>
        <v>9950</v>
      </c>
      <c r="O70" s="21">
        <v>9950</v>
      </c>
      <c r="P70" s="21">
        <v>0</v>
      </c>
    </row>
    <row r="71" spans="1:16" ht="63.75" x14ac:dyDescent="0.25">
      <c r="A71" s="3"/>
      <c r="B71" s="22" t="s">
        <v>91</v>
      </c>
      <c r="C71" s="20" t="s">
        <v>92</v>
      </c>
      <c r="D71" s="23">
        <v>39.200000000000003</v>
      </c>
      <c r="E71" s="19">
        <f t="shared" si="8"/>
        <v>40</v>
      </c>
      <c r="F71" s="21">
        <v>40</v>
      </c>
      <c r="G71" s="21">
        <v>0</v>
      </c>
      <c r="H71" s="19">
        <f t="shared" si="9"/>
        <v>40</v>
      </c>
      <c r="I71" s="21">
        <v>40</v>
      </c>
      <c r="J71" s="21">
        <v>0</v>
      </c>
      <c r="K71" s="19">
        <f t="shared" si="10"/>
        <v>40</v>
      </c>
      <c r="L71" s="21">
        <v>40</v>
      </c>
      <c r="M71" s="21">
        <v>0</v>
      </c>
      <c r="N71" s="19">
        <f t="shared" si="14"/>
        <v>40</v>
      </c>
      <c r="O71" s="21">
        <v>40</v>
      </c>
      <c r="P71" s="21">
        <v>0</v>
      </c>
    </row>
    <row r="72" spans="1:16" ht="38.25" x14ac:dyDescent="0.25">
      <c r="A72" s="3"/>
      <c r="B72" s="22" t="s">
        <v>93</v>
      </c>
      <c r="C72" s="20" t="s">
        <v>94</v>
      </c>
      <c r="D72" s="23">
        <v>37.799999999999997</v>
      </c>
      <c r="E72" s="19">
        <f t="shared" si="8"/>
        <v>42</v>
      </c>
      <c r="F72" s="21">
        <v>42</v>
      </c>
      <c r="G72" s="21">
        <v>0</v>
      </c>
      <c r="H72" s="19">
        <f t="shared" si="9"/>
        <v>46</v>
      </c>
      <c r="I72" s="21">
        <v>46</v>
      </c>
      <c r="J72" s="21">
        <v>0</v>
      </c>
      <c r="K72" s="19">
        <f t="shared" si="10"/>
        <v>50</v>
      </c>
      <c r="L72" s="21">
        <v>50</v>
      </c>
      <c r="M72" s="21">
        <v>0</v>
      </c>
      <c r="N72" s="19">
        <f t="shared" si="14"/>
        <v>50</v>
      </c>
      <c r="O72" s="21">
        <v>50</v>
      </c>
      <c r="P72" s="21">
        <v>0</v>
      </c>
    </row>
    <row r="73" spans="1:16" ht="51" x14ac:dyDescent="0.25">
      <c r="A73" s="3"/>
      <c r="B73" s="27" t="s">
        <v>95</v>
      </c>
      <c r="C73" s="28" t="s">
        <v>96</v>
      </c>
      <c r="D73" s="23">
        <v>1890</v>
      </c>
      <c r="E73" s="19">
        <f t="shared" si="8"/>
        <v>2081</v>
      </c>
      <c r="F73" s="21">
        <v>2081</v>
      </c>
      <c r="G73" s="21">
        <v>0</v>
      </c>
      <c r="H73" s="19">
        <f t="shared" si="9"/>
        <v>2290</v>
      </c>
      <c r="I73" s="21">
        <v>2290</v>
      </c>
      <c r="J73" s="21">
        <v>0</v>
      </c>
      <c r="K73" s="19">
        <f t="shared" si="10"/>
        <v>2518</v>
      </c>
      <c r="L73" s="21">
        <v>2518</v>
      </c>
      <c r="M73" s="21">
        <v>0</v>
      </c>
      <c r="N73" s="19">
        <f t="shared" si="14"/>
        <v>2770</v>
      </c>
      <c r="O73" s="21">
        <v>2770</v>
      </c>
      <c r="P73" s="21">
        <v>0</v>
      </c>
    </row>
    <row r="74" spans="1:16" ht="102.75" thickBot="1" x14ac:dyDescent="0.3">
      <c r="A74" s="3"/>
      <c r="B74" s="27" t="s">
        <v>97</v>
      </c>
      <c r="C74" s="28" t="s">
        <v>98</v>
      </c>
      <c r="D74" s="23">
        <v>410</v>
      </c>
      <c r="E74" s="19">
        <f t="shared" si="8"/>
        <v>500</v>
      </c>
      <c r="F74" s="21">
        <v>500</v>
      </c>
      <c r="G74" s="21">
        <v>0</v>
      </c>
      <c r="H74" s="19">
        <f t="shared" si="9"/>
        <v>500</v>
      </c>
      <c r="I74" s="21">
        <v>500</v>
      </c>
      <c r="J74" s="21">
        <v>0</v>
      </c>
      <c r="K74" s="19">
        <f t="shared" si="10"/>
        <v>546</v>
      </c>
      <c r="L74" s="21">
        <v>546</v>
      </c>
      <c r="M74" s="21">
        <v>0</v>
      </c>
      <c r="N74" s="19">
        <f t="shared" si="14"/>
        <v>600</v>
      </c>
      <c r="O74" s="21">
        <v>600</v>
      </c>
      <c r="P74" s="21">
        <v>0</v>
      </c>
    </row>
    <row r="75" spans="1:16" ht="14.25" thickTop="1" thickBot="1" x14ac:dyDescent="0.3">
      <c r="A75" s="14" t="s">
        <v>99</v>
      </c>
      <c r="B75" s="15"/>
      <c r="C75" s="6" t="s">
        <v>100</v>
      </c>
      <c r="D75" s="25">
        <f>SUM(D79:D84)</f>
        <v>13480</v>
      </c>
      <c r="E75" s="8">
        <f t="shared" si="8"/>
        <v>17372</v>
      </c>
      <c r="F75" s="16">
        <f>SUM(F79:F84)</f>
        <v>17372</v>
      </c>
      <c r="G75" s="16">
        <f>SUM(G79:G84)</f>
        <v>0</v>
      </c>
      <c r="H75" s="8">
        <f t="shared" si="9"/>
        <v>20500</v>
      </c>
      <c r="I75" s="16">
        <f>SUM(I79:I84)</f>
        <v>20500</v>
      </c>
      <c r="J75" s="16">
        <f>SUM(J79:J84)</f>
        <v>0</v>
      </c>
      <c r="K75" s="8">
        <f>SUM(L75:M75)</f>
        <v>22062</v>
      </c>
      <c r="L75" s="16">
        <f>SUM(L79:L84)</f>
        <v>22062</v>
      </c>
      <c r="M75" s="16">
        <f>SUM(M79:M84)</f>
        <v>0</v>
      </c>
      <c r="N75" s="8">
        <f t="shared" si="10"/>
        <v>22974</v>
      </c>
      <c r="O75" s="16">
        <f>SUM(O79:O84)</f>
        <v>22974</v>
      </c>
      <c r="P75" s="16">
        <v>0</v>
      </c>
    </row>
    <row r="76" spans="1:16" ht="13.5" thickTop="1" x14ac:dyDescent="0.25">
      <c r="A76" s="2"/>
      <c r="B76" s="17"/>
      <c r="C76" s="18" t="s">
        <v>10</v>
      </c>
      <c r="D76" s="18"/>
      <c r="E76" s="19">
        <f t="shared" si="8"/>
        <v>0</v>
      </c>
      <c r="F76" s="19">
        <f>SUM(F77:F78)</f>
        <v>0</v>
      </c>
      <c r="G76" s="19">
        <f>SUM(G77:G78)</f>
        <v>0</v>
      </c>
      <c r="H76" s="19">
        <f t="shared" si="9"/>
        <v>0</v>
      </c>
      <c r="I76" s="19">
        <f>SUM(I77:I78)</f>
        <v>0</v>
      </c>
      <c r="J76" s="19">
        <f>SUM(J77:J78)</f>
        <v>0</v>
      </c>
      <c r="K76" s="19">
        <f t="shared" si="10"/>
        <v>0</v>
      </c>
      <c r="L76" s="19">
        <f>SUM(L77:L78)</f>
        <v>0</v>
      </c>
      <c r="M76" s="19">
        <f>SUM(M77:M78)</f>
        <v>0</v>
      </c>
      <c r="N76" s="19">
        <f t="shared" si="10"/>
        <v>0</v>
      </c>
      <c r="O76" s="19">
        <f>SUM(O77:O78)</f>
        <v>0</v>
      </c>
      <c r="P76" s="19">
        <f>SUM(P77:P78)</f>
        <v>0</v>
      </c>
    </row>
    <row r="77" spans="1:16" x14ac:dyDescent="0.25">
      <c r="A77" s="2"/>
      <c r="B77" s="17"/>
      <c r="C77" s="20" t="s">
        <v>15</v>
      </c>
      <c r="D77" s="20"/>
      <c r="E77" s="19">
        <f t="shared" si="8"/>
        <v>0</v>
      </c>
      <c r="F77" s="21">
        <v>0</v>
      </c>
      <c r="G77" s="21">
        <v>0</v>
      </c>
      <c r="H77" s="19">
        <f t="shared" si="9"/>
        <v>0</v>
      </c>
      <c r="I77" s="21">
        <v>0</v>
      </c>
      <c r="J77" s="21">
        <v>0</v>
      </c>
      <c r="K77" s="19">
        <f t="shared" si="10"/>
        <v>0</v>
      </c>
      <c r="L77" s="21">
        <v>0</v>
      </c>
      <c r="M77" s="21">
        <v>0</v>
      </c>
      <c r="N77" s="21">
        <f>L77</f>
        <v>0</v>
      </c>
      <c r="O77" s="21">
        <v>0</v>
      </c>
      <c r="P77" s="21">
        <v>0</v>
      </c>
    </row>
    <row r="78" spans="1:16" x14ac:dyDescent="0.25">
      <c r="A78" s="2"/>
      <c r="B78" s="17"/>
      <c r="C78" s="20" t="s">
        <v>16</v>
      </c>
      <c r="D78" s="20"/>
      <c r="E78" s="19">
        <f t="shared" si="8"/>
        <v>0</v>
      </c>
      <c r="F78" s="21">
        <v>0</v>
      </c>
      <c r="G78" s="21">
        <v>0</v>
      </c>
      <c r="H78" s="19">
        <f t="shared" si="9"/>
        <v>0</v>
      </c>
      <c r="I78" s="21">
        <v>0</v>
      </c>
      <c r="J78" s="21">
        <v>0</v>
      </c>
      <c r="K78" s="19">
        <f t="shared" si="10"/>
        <v>0</v>
      </c>
      <c r="L78" s="21">
        <v>0</v>
      </c>
      <c r="M78" s="21">
        <v>0</v>
      </c>
      <c r="N78" s="21">
        <f>L78</f>
        <v>0</v>
      </c>
      <c r="O78" s="21">
        <v>0</v>
      </c>
      <c r="P78" s="21">
        <v>0</v>
      </c>
    </row>
    <row r="79" spans="1:16" ht="38.25" x14ac:dyDescent="0.25">
      <c r="A79" s="3"/>
      <c r="B79" s="22" t="s">
        <v>101</v>
      </c>
      <c r="C79" s="20" t="s">
        <v>102</v>
      </c>
      <c r="D79" s="23">
        <v>2582</v>
      </c>
      <c r="E79" s="19">
        <f>SUM(F79:G79)</f>
        <v>4912</v>
      </c>
      <c r="F79" s="21">
        <v>4912</v>
      </c>
      <c r="G79" s="21">
        <v>0</v>
      </c>
      <c r="H79" s="19">
        <f t="shared" si="9"/>
        <v>5400</v>
      </c>
      <c r="I79" s="21">
        <v>5400</v>
      </c>
      <c r="J79" s="21">
        <v>0</v>
      </c>
      <c r="K79" s="19">
        <f t="shared" si="10"/>
        <v>5943</v>
      </c>
      <c r="L79" s="21">
        <v>5943</v>
      </c>
      <c r="M79" s="21">
        <v>0</v>
      </c>
      <c r="N79" s="19">
        <f t="shared" si="10"/>
        <v>5943</v>
      </c>
      <c r="O79" s="30">
        <f>L79</f>
        <v>5943</v>
      </c>
      <c r="P79" s="21">
        <v>0</v>
      </c>
    </row>
    <row r="80" spans="1:16" ht="38.25" x14ac:dyDescent="0.25">
      <c r="A80" s="3"/>
      <c r="B80" s="22" t="s">
        <v>103</v>
      </c>
      <c r="C80" s="20" t="s">
        <v>104</v>
      </c>
      <c r="D80" s="23">
        <v>4813</v>
      </c>
      <c r="E80" s="19">
        <f t="shared" si="8"/>
        <v>4360</v>
      </c>
      <c r="F80" s="26">
        <v>4360</v>
      </c>
      <c r="G80" s="21">
        <v>0</v>
      </c>
      <c r="H80" s="19">
        <f t="shared" si="9"/>
        <v>6200</v>
      </c>
      <c r="I80" s="21">
        <v>6200</v>
      </c>
      <c r="J80" s="21">
        <v>0</v>
      </c>
      <c r="K80" s="19">
        <f t="shared" si="10"/>
        <v>6500</v>
      </c>
      <c r="L80" s="21">
        <v>6500</v>
      </c>
      <c r="M80" s="21">
        <v>0</v>
      </c>
      <c r="N80" s="19">
        <f t="shared" si="10"/>
        <v>6800</v>
      </c>
      <c r="O80" s="21">
        <v>6800</v>
      </c>
      <c r="P80" s="21">
        <v>0</v>
      </c>
    </row>
    <row r="81" spans="1:16" ht="38.25" x14ac:dyDescent="0.25">
      <c r="A81" s="3"/>
      <c r="B81" s="22" t="s">
        <v>105</v>
      </c>
      <c r="C81" s="20" t="s">
        <v>106</v>
      </c>
      <c r="D81" s="23">
        <v>2930</v>
      </c>
      <c r="E81" s="19">
        <f t="shared" ref="E81:E112" si="15">SUM(F81:G81)</f>
        <v>4000</v>
      </c>
      <c r="F81" s="21">
        <v>4000</v>
      </c>
      <c r="G81" s="21">
        <v>0</v>
      </c>
      <c r="H81" s="19">
        <f t="shared" ref="H81:H112" si="16">SUM(I81:J81)</f>
        <v>4300</v>
      </c>
      <c r="I81" s="21">
        <v>4300</v>
      </c>
      <c r="J81" s="21">
        <v>0</v>
      </c>
      <c r="K81" s="19">
        <f t="shared" ref="K81:K112" si="17">SUM(L81:M81)</f>
        <v>4600</v>
      </c>
      <c r="L81" s="21">
        <v>4600</v>
      </c>
      <c r="M81" s="21">
        <v>0</v>
      </c>
      <c r="N81" s="19">
        <f t="shared" ref="N81:N126" si="18">SUM(O81:P81)</f>
        <v>4800</v>
      </c>
      <c r="O81" s="21">
        <v>4800</v>
      </c>
      <c r="P81" s="21">
        <v>0</v>
      </c>
    </row>
    <row r="82" spans="1:16" ht="63.75" x14ac:dyDescent="0.25">
      <c r="A82" s="3"/>
      <c r="B82" s="27" t="s">
        <v>107</v>
      </c>
      <c r="C82" s="28" t="s">
        <v>108</v>
      </c>
      <c r="D82" s="23">
        <v>2420</v>
      </c>
      <c r="E82" s="19">
        <f t="shared" si="15"/>
        <v>3100</v>
      </c>
      <c r="F82" s="21">
        <v>3100</v>
      </c>
      <c r="G82" s="21">
        <v>0</v>
      </c>
      <c r="H82" s="19">
        <f t="shared" si="16"/>
        <v>3100</v>
      </c>
      <c r="I82" s="21">
        <v>3100</v>
      </c>
      <c r="J82" s="21">
        <v>0</v>
      </c>
      <c r="K82" s="19">
        <f t="shared" si="17"/>
        <v>3219</v>
      </c>
      <c r="L82" s="21">
        <v>3219</v>
      </c>
      <c r="M82" s="21">
        <v>0</v>
      </c>
      <c r="N82" s="19">
        <f t="shared" si="18"/>
        <v>3541</v>
      </c>
      <c r="O82" s="21">
        <v>3541</v>
      </c>
      <c r="P82" s="21">
        <v>0</v>
      </c>
    </row>
    <row r="83" spans="1:16" ht="51" x14ac:dyDescent="0.25">
      <c r="A83" s="3"/>
      <c r="B83" s="27" t="s">
        <v>109</v>
      </c>
      <c r="C83" s="28" t="s">
        <v>110</v>
      </c>
      <c r="D83" s="29">
        <v>400</v>
      </c>
      <c r="E83" s="19">
        <f t="shared" si="15"/>
        <v>500</v>
      </c>
      <c r="F83" s="21">
        <v>500</v>
      </c>
      <c r="G83" s="21">
        <v>0</v>
      </c>
      <c r="H83" s="19">
        <f t="shared" si="16"/>
        <v>700</v>
      </c>
      <c r="I83" s="21">
        <v>700</v>
      </c>
      <c r="J83" s="21">
        <v>0</v>
      </c>
      <c r="K83" s="19">
        <f t="shared" si="17"/>
        <v>900</v>
      </c>
      <c r="L83" s="21">
        <v>900</v>
      </c>
      <c r="M83" s="21">
        <v>0</v>
      </c>
      <c r="N83" s="19">
        <f t="shared" si="18"/>
        <v>990</v>
      </c>
      <c r="O83" s="21">
        <v>990</v>
      </c>
      <c r="P83" s="21">
        <v>0</v>
      </c>
    </row>
    <row r="84" spans="1:16" ht="51.75" thickBot="1" x14ac:dyDescent="0.3">
      <c r="A84" s="3"/>
      <c r="B84" s="27" t="s">
        <v>111</v>
      </c>
      <c r="C84" s="28" t="s">
        <v>112</v>
      </c>
      <c r="D84" s="29">
        <v>335</v>
      </c>
      <c r="E84" s="19">
        <f t="shared" si="15"/>
        <v>500</v>
      </c>
      <c r="F84" s="21">
        <v>500</v>
      </c>
      <c r="G84" s="21">
        <v>0</v>
      </c>
      <c r="H84" s="19">
        <f t="shared" si="16"/>
        <v>800</v>
      </c>
      <c r="I84" s="21">
        <v>800</v>
      </c>
      <c r="J84" s="21">
        <v>0</v>
      </c>
      <c r="K84" s="19">
        <f t="shared" si="17"/>
        <v>900</v>
      </c>
      <c r="L84" s="21">
        <v>900</v>
      </c>
      <c r="M84" s="21">
        <v>0</v>
      </c>
      <c r="N84" s="19">
        <f t="shared" si="18"/>
        <v>900</v>
      </c>
      <c r="O84" s="21">
        <f>L84</f>
        <v>900</v>
      </c>
      <c r="P84" s="21">
        <v>0</v>
      </c>
    </row>
    <row r="85" spans="1:16" ht="27" thickTop="1" thickBot="1" x14ac:dyDescent="0.3">
      <c r="A85" s="14" t="s">
        <v>113</v>
      </c>
      <c r="B85" s="15"/>
      <c r="C85" s="6" t="s">
        <v>114</v>
      </c>
      <c r="D85" s="25">
        <f>SUM(D89:D94)</f>
        <v>8000</v>
      </c>
      <c r="E85" s="8">
        <f t="shared" si="15"/>
        <v>8900</v>
      </c>
      <c r="F85" s="16">
        <f>SUM(F89:F94)</f>
        <v>8900</v>
      </c>
      <c r="G85" s="16">
        <f>SUM(G89:G94)</f>
        <v>0</v>
      </c>
      <c r="H85" s="8">
        <f t="shared" si="16"/>
        <v>9000</v>
      </c>
      <c r="I85" s="16">
        <f>SUM(I89:I94)</f>
        <v>9000</v>
      </c>
      <c r="J85" s="16">
        <f>SUM(J89:J94)</f>
        <v>0</v>
      </c>
      <c r="K85" s="8">
        <f t="shared" si="17"/>
        <v>9285</v>
      </c>
      <c r="L85" s="16">
        <f>SUM(L89:L94)</f>
        <v>9285</v>
      </c>
      <c r="M85" s="16">
        <f>SUM(M89:M94)</f>
        <v>0</v>
      </c>
      <c r="N85" s="8">
        <f t="shared" si="18"/>
        <v>9285</v>
      </c>
      <c r="O85" s="16">
        <f>SUM(O89:O94)</f>
        <v>9285</v>
      </c>
      <c r="P85" s="31">
        <v>0</v>
      </c>
    </row>
    <row r="86" spans="1:16" ht="13.5" thickTop="1" x14ac:dyDescent="0.25">
      <c r="A86" s="2"/>
      <c r="B86" s="17"/>
      <c r="C86" s="18" t="s">
        <v>10</v>
      </c>
      <c r="D86" s="18"/>
      <c r="E86" s="19">
        <f t="shared" si="15"/>
        <v>0</v>
      </c>
      <c r="F86" s="19">
        <f>SUM(F87:F88)</f>
        <v>0</v>
      </c>
      <c r="G86" s="19">
        <f>SUM(G87:G88)</f>
        <v>0</v>
      </c>
      <c r="H86" s="19">
        <f t="shared" si="16"/>
        <v>0</v>
      </c>
      <c r="I86" s="19">
        <f>SUM(I87:I88)</f>
        <v>0</v>
      </c>
      <c r="J86" s="19">
        <f>SUM(J87:J88)</f>
        <v>0</v>
      </c>
      <c r="K86" s="19">
        <f t="shared" si="17"/>
        <v>0</v>
      </c>
      <c r="L86" s="19">
        <f>SUM(L87:L88)</f>
        <v>0</v>
      </c>
      <c r="M86" s="19">
        <f>SUM(M87:M88)</f>
        <v>0</v>
      </c>
      <c r="N86" s="19">
        <f t="shared" si="18"/>
        <v>0</v>
      </c>
      <c r="O86" s="19">
        <f>SUM(O87:O88)</f>
        <v>0</v>
      </c>
      <c r="P86" s="19">
        <f>SUM(P87:P88)</f>
        <v>0</v>
      </c>
    </row>
    <row r="87" spans="1:16" x14ac:dyDescent="0.25">
      <c r="A87" s="2"/>
      <c r="B87" s="17"/>
      <c r="C87" s="20" t="s">
        <v>15</v>
      </c>
      <c r="D87" s="20"/>
      <c r="E87" s="19">
        <f t="shared" si="15"/>
        <v>0</v>
      </c>
      <c r="F87" s="21">
        <v>0</v>
      </c>
      <c r="G87" s="21">
        <v>0</v>
      </c>
      <c r="H87" s="19">
        <f t="shared" si="16"/>
        <v>0</v>
      </c>
      <c r="I87" s="21">
        <v>0</v>
      </c>
      <c r="J87" s="21">
        <v>0</v>
      </c>
      <c r="K87" s="19">
        <f t="shared" si="17"/>
        <v>0</v>
      </c>
      <c r="L87" s="21">
        <v>0</v>
      </c>
      <c r="M87" s="21">
        <v>0</v>
      </c>
      <c r="N87" s="19">
        <f t="shared" si="18"/>
        <v>0</v>
      </c>
      <c r="O87" s="21">
        <v>0</v>
      </c>
      <c r="P87" s="21">
        <v>0</v>
      </c>
    </row>
    <row r="88" spans="1:16" x14ac:dyDescent="0.25">
      <c r="A88" s="2"/>
      <c r="B88" s="17"/>
      <c r="C88" s="20" t="s">
        <v>16</v>
      </c>
      <c r="D88" s="20"/>
      <c r="E88" s="19">
        <f t="shared" si="15"/>
        <v>0</v>
      </c>
      <c r="F88" s="21">
        <v>0</v>
      </c>
      <c r="G88" s="21">
        <v>0</v>
      </c>
      <c r="H88" s="19">
        <f t="shared" si="16"/>
        <v>0</v>
      </c>
      <c r="I88" s="21">
        <v>0</v>
      </c>
      <c r="J88" s="21">
        <v>0</v>
      </c>
      <c r="K88" s="19">
        <f t="shared" si="17"/>
        <v>0</v>
      </c>
      <c r="L88" s="21">
        <v>0</v>
      </c>
      <c r="M88" s="21">
        <v>0</v>
      </c>
      <c r="N88" s="19">
        <f t="shared" si="18"/>
        <v>0</v>
      </c>
      <c r="O88" s="21">
        <v>0</v>
      </c>
      <c r="P88" s="21">
        <v>0</v>
      </c>
    </row>
    <row r="89" spans="1:16" ht="38.25" x14ac:dyDescent="0.25">
      <c r="A89" s="3"/>
      <c r="B89" s="22" t="s">
        <v>115</v>
      </c>
      <c r="C89" s="20" t="s">
        <v>116</v>
      </c>
      <c r="D89" s="23">
        <v>5963</v>
      </c>
      <c r="E89" s="19">
        <f t="shared" si="15"/>
        <v>6905</v>
      </c>
      <c r="F89" s="21">
        <v>6905</v>
      </c>
      <c r="G89" s="21">
        <v>0</v>
      </c>
      <c r="H89" s="19">
        <f t="shared" si="16"/>
        <v>6995</v>
      </c>
      <c r="I89" s="21">
        <f>7500-505</f>
        <v>6995</v>
      </c>
      <c r="J89" s="21">
        <v>0</v>
      </c>
      <c r="K89" s="19">
        <f t="shared" si="17"/>
        <v>7130</v>
      </c>
      <c r="L89" s="21">
        <v>7130</v>
      </c>
      <c r="M89" s="21">
        <v>0</v>
      </c>
      <c r="N89" s="19">
        <f t="shared" si="18"/>
        <v>7130</v>
      </c>
      <c r="O89" s="21">
        <v>7130</v>
      </c>
      <c r="P89" s="21">
        <v>0</v>
      </c>
    </row>
    <row r="90" spans="1:16" ht="25.5" x14ac:dyDescent="0.25">
      <c r="A90" s="3"/>
      <c r="B90" s="22" t="s">
        <v>117</v>
      </c>
      <c r="C90" s="20" t="s">
        <v>118</v>
      </c>
      <c r="D90" s="23">
        <v>413</v>
      </c>
      <c r="E90" s="19">
        <f t="shared" si="15"/>
        <v>415</v>
      </c>
      <c r="F90" s="21">
        <v>415</v>
      </c>
      <c r="G90" s="21">
        <v>0</v>
      </c>
      <c r="H90" s="19">
        <f t="shared" si="16"/>
        <v>415</v>
      </c>
      <c r="I90" s="21">
        <v>415</v>
      </c>
      <c r="J90" s="21">
        <v>0</v>
      </c>
      <c r="K90" s="19">
        <f t="shared" si="17"/>
        <v>415</v>
      </c>
      <c r="L90" s="21">
        <v>415</v>
      </c>
      <c r="M90" s="21">
        <v>0</v>
      </c>
      <c r="N90" s="19">
        <f t="shared" si="18"/>
        <v>415</v>
      </c>
      <c r="O90" s="21">
        <v>415</v>
      </c>
      <c r="P90" s="21">
        <v>0</v>
      </c>
    </row>
    <row r="91" spans="1:16" ht="89.25" x14ac:dyDescent="0.25">
      <c r="A91" s="3"/>
      <c r="B91" s="22" t="s">
        <v>119</v>
      </c>
      <c r="C91" s="20" t="s">
        <v>120</v>
      </c>
      <c r="D91" s="23">
        <v>374</v>
      </c>
      <c r="E91" s="19">
        <f t="shared" si="15"/>
        <v>380</v>
      </c>
      <c r="F91" s="21">
        <v>380</v>
      </c>
      <c r="G91" s="21">
        <v>0</v>
      </c>
      <c r="H91" s="19">
        <f t="shared" si="16"/>
        <v>380</v>
      </c>
      <c r="I91" s="21">
        <v>380</v>
      </c>
      <c r="J91" s="21">
        <v>0</v>
      </c>
      <c r="K91" s="19">
        <f t="shared" si="17"/>
        <v>380</v>
      </c>
      <c r="L91" s="21">
        <v>380</v>
      </c>
      <c r="M91" s="21">
        <v>0</v>
      </c>
      <c r="N91" s="19">
        <f t="shared" si="18"/>
        <v>380</v>
      </c>
      <c r="O91" s="21">
        <v>380</v>
      </c>
      <c r="P91" s="21">
        <v>0</v>
      </c>
    </row>
    <row r="92" spans="1:16" ht="63.75" x14ac:dyDescent="0.25">
      <c r="A92" s="3"/>
      <c r="B92" s="22" t="s">
        <v>121</v>
      </c>
      <c r="C92" s="20" t="s">
        <v>122</v>
      </c>
      <c r="D92" s="23">
        <v>900</v>
      </c>
      <c r="E92" s="19">
        <f t="shared" si="15"/>
        <v>800</v>
      </c>
      <c r="F92" s="21">
        <v>800</v>
      </c>
      <c r="G92" s="21">
        <v>0</v>
      </c>
      <c r="H92" s="19">
        <f t="shared" si="16"/>
        <v>800</v>
      </c>
      <c r="I92" s="21">
        <v>800</v>
      </c>
      <c r="J92" s="21">
        <v>0</v>
      </c>
      <c r="K92" s="19">
        <f t="shared" si="17"/>
        <v>900</v>
      </c>
      <c r="L92" s="21">
        <v>900</v>
      </c>
      <c r="M92" s="21">
        <v>0</v>
      </c>
      <c r="N92" s="19">
        <f t="shared" si="18"/>
        <v>900</v>
      </c>
      <c r="O92" s="21">
        <v>900</v>
      </c>
      <c r="P92" s="21">
        <v>0</v>
      </c>
    </row>
    <row r="93" spans="1:16" ht="25.5" x14ac:dyDescent="0.25">
      <c r="A93" s="3"/>
      <c r="B93" s="22" t="s">
        <v>123</v>
      </c>
      <c r="C93" s="20" t="s">
        <v>124</v>
      </c>
      <c r="D93" s="23">
        <v>100</v>
      </c>
      <c r="E93" s="19">
        <f t="shared" si="15"/>
        <v>120</v>
      </c>
      <c r="F93" s="21">
        <v>120</v>
      </c>
      <c r="G93" s="21">
        <v>0</v>
      </c>
      <c r="H93" s="19">
        <f t="shared" si="16"/>
        <v>130</v>
      </c>
      <c r="I93" s="21">
        <v>130</v>
      </c>
      <c r="J93" s="21">
        <v>0</v>
      </c>
      <c r="K93" s="19">
        <f t="shared" si="17"/>
        <v>180</v>
      </c>
      <c r="L93" s="21">
        <v>180</v>
      </c>
      <c r="M93" s="21">
        <v>0</v>
      </c>
      <c r="N93" s="19">
        <f t="shared" si="18"/>
        <v>180</v>
      </c>
      <c r="O93" s="21">
        <v>180</v>
      </c>
      <c r="P93" s="21">
        <v>0</v>
      </c>
    </row>
    <row r="94" spans="1:16" ht="114" customHeight="1" thickBot="1" x14ac:dyDescent="0.3">
      <c r="A94" s="3"/>
      <c r="B94" s="22" t="s">
        <v>125</v>
      </c>
      <c r="C94" s="20" t="s">
        <v>126</v>
      </c>
      <c r="D94" s="23">
        <v>250</v>
      </c>
      <c r="E94" s="19">
        <f t="shared" si="15"/>
        <v>280</v>
      </c>
      <c r="F94" s="21">
        <v>280</v>
      </c>
      <c r="G94" s="21">
        <v>0</v>
      </c>
      <c r="H94" s="19">
        <f t="shared" si="16"/>
        <v>280</v>
      </c>
      <c r="I94" s="21">
        <v>280</v>
      </c>
      <c r="J94" s="21">
        <v>0</v>
      </c>
      <c r="K94" s="19">
        <f t="shared" si="17"/>
        <v>280</v>
      </c>
      <c r="L94" s="21">
        <v>280</v>
      </c>
      <c r="M94" s="21">
        <v>0</v>
      </c>
      <c r="N94" s="19">
        <f t="shared" si="18"/>
        <v>280</v>
      </c>
      <c r="O94" s="21">
        <v>280</v>
      </c>
      <c r="P94" s="21">
        <v>0</v>
      </c>
    </row>
    <row r="95" spans="1:16" ht="27" thickTop="1" thickBot="1" x14ac:dyDescent="0.3">
      <c r="A95" s="14" t="s">
        <v>127</v>
      </c>
      <c r="B95" s="15"/>
      <c r="C95" s="6" t="s">
        <v>128</v>
      </c>
      <c r="D95" s="25">
        <f>SUM(D99:D105)</f>
        <v>12150</v>
      </c>
      <c r="E95" s="8">
        <f t="shared" si="15"/>
        <v>14258</v>
      </c>
      <c r="F95" s="16">
        <f>SUM(F99:F105)</f>
        <v>14258</v>
      </c>
      <c r="G95" s="16">
        <f>SUM(G99:G105)</f>
        <v>0</v>
      </c>
      <c r="H95" s="8">
        <f t="shared" si="16"/>
        <v>15502</v>
      </c>
      <c r="I95" s="16">
        <f>SUM(I99:I105)</f>
        <v>15502</v>
      </c>
      <c r="J95" s="16">
        <f>SUM(J99:J105)</f>
        <v>0</v>
      </c>
      <c r="K95" s="8">
        <f t="shared" si="17"/>
        <v>17018</v>
      </c>
      <c r="L95" s="16">
        <f>SUM(L99:L105)</f>
        <v>17018</v>
      </c>
      <c r="M95" s="16">
        <f>SUM(M99:M105)</f>
        <v>0</v>
      </c>
      <c r="N95" s="8">
        <f t="shared" si="18"/>
        <v>17018</v>
      </c>
      <c r="O95" s="16">
        <f>SUM(O99:O105)</f>
        <v>17018</v>
      </c>
      <c r="P95" s="16">
        <f>SUM(P99:P105)</f>
        <v>0</v>
      </c>
    </row>
    <row r="96" spans="1:16" ht="13.5" thickTop="1" x14ac:dyDescent="0.25">
      <c r="A96" s="2"/>
      <c r="B96" s="17"/>
      <c r="C96" s="18" t="s">
        <v>10</v>
      </c>
      <c r="D96" s="18"/>
      <c r="E96" s="19">
        <f t="shared" si="15"/>
        <v>0</v>
      </c>
      <c r="F96" s="19">
        <f>SUM(F97:F98)</f>
        <v>0</v>
      </c>
      <c r="G96" s="19">
        <f>SUM(G97:G98)</f>
        <v>0</v>
      </c>
      <c r="H96" s="19">
        <f t="shared" si="16"/>
        <v>0</v>
      </c>
      <c r="I96" s="19">
        <f>SUM(I97:I98)</f>
        <v>0</v>
      </c>
      <c r="J96" s="19">
        <f>SUM(J97:J98)</f>
        <v>0</v>
      </c>
      <c r="K96" s="19">
        <f t="shared" si="17"/>
        <v>0</v>
      </c>
      <c r="L96" s="19">
        <f>SUM(L97:L98)</f>
        <v>0</v>
      </c>
      <c r="M96" s="19">
        <f>SUM(M97:M98)</f>
        <v>0</v>
      </c>
      <c r="N96" s="19">
        <f t="shared" si="18"/>
        <v>0</v>
      </c>
      <c r="O96" s="19">
        <f>SUM(O97:O98)</f>
        <v>0</v>
      </c>
      <c r="P96" s="19">
        <f>SUM(P97:P98)</f>
        <v>0</v>
      </c>
    </row>
    <row r="97" spans="1:16" x14ac:dyDescent="0.25">
      <c r="A97" s="2"/>
      <c r="B97" s="17"/>
      <c r="C97" s="20" t="s">
        <v>15</v>
      </c>
      <c r="D97" s="20"/>
      <c r="E97" s="19">
        <f t="shared" si="15"/>
        <v>0</v>
      </c>
      <c r="F97" s="21">
        <v>0</v>
      </c>
      <c r="G97" s="21">
        <v>0</v>
      </c>
      <c r="H97" s="19">
        <f t="shared" si="16"/>
        <v>0</v>
      </c>
      <c r="I97" s="21">
        <v>0</v>
      </c>
      <c r="J97" s="21">
        <v>0</v>
      </c>
      <c r="K97" s="19">
        <f t="shared" si="17"/>
        <v>0</v>
      </c>
      <c r="L97" s="21">
        <v>0</v>
      </c>
      <c r="M97" s="21">
        <v>0</v>
      </c>
      <c r="N97" s="19">
        <f t="shared" si="18"/>
        <v>0</v>
      </c>
      <c r="O97" s="21">
        <v>0</v>
      </c>
      <c r="P97" s="21">
        <v>0</v>
      </c>
    </row>
    <row r="98" spans="1:16" x14ac:dyDescent="0.25">
      <c r="A98" s="2"/>
      <c r="B98" s="17"/>
      <c r="C98" s="20" t="s">
        <v>16</v>
      </c>
      <c r="D98" s="20"/>
      <c r="E98" s="19">
        <f t="shared" si="15"/>
        <v>0</v>
      </c>
      <c r="F98" s="21">
        <v>0</v>
      </c>
      <c r="G98" s="21">
        <v>0</v>
      </c>
      <c r="H98" s="19">
        <f t="shared" si="16"/>
        <v>0</v>
      </c>
      <c r="I98" s="21">
        <v>0</v>
      </c>
      <c r="J98" s="21">
        <v>0</v>
      </c>
      <c r="K98" s="19">
        <f t="shared" si="17"/>
        <v>0</v>
      </c>
      <c r="L98" s="21">
        <v>0</v>
      </c>
      <c r="M98" s="21">
        <v>0</v>
      </c>
      <c r="N98" s="19">
        <f t="shared" si="18"/>
        <v>0</v>
      </c>
      <c r="O98" s="21">
        <v>0</v>
      </c>
      <c r="P98" s="21">
        <v>0</v>
      </c>
    </row>
    <row r="99" spans="1:16" ht="76.5" x14ac:dyDescent="0.25">
      <c r="A99" s="3"/>
      <c r="B99" s="22" t="s">
        <v>129</v>
      </c>
      <c r="C99" s="20" t="s">
        <v>130</v>
      </c>
      <c r="D99" s="23">
        <v>3200</v>
      </c>
      <c r="E99" s="19">
        <f t="shared" si="15"/>
        <v>3200</v>
      </c>
      <c r="F99" s="21">
        <v>3200</v>
      </c>
      <c r="G99" s="21">
        <v>0</v>
      </c>
      <c r="H99" s="19">
        <f t="shared" si="16"/>
        <v>3200</v>
      </c>
      <c r="I99" s="21">
        <v>3200</v>
      </c>
      <c r="J99" s="21">
        <v>0</v>
      </c>
      <c r="K99" s="19">
        <f t="shared" si="17"/>
        <v>3520</v>
      </c>
      <c r="L99" s="21">
        <v>3520</v>
      </c>
      <c r="M99" s="21">
        <v>0</v>
      </c>
      <c r="N99" s="19">
        <f t="shared" si="18"/>
        <v>3520</v>
      </c>
      <c r="O99" s="21">
        <v>3520</v>
      </c>
      <c r="P99" s="21">
        <v>0</v>
      </c>
    </row>
    <row r="100" spans="1:16" ht="102" x14ac:dyDescent="0.25">
      <c r="A100" s="3"/>
      <c r="B100" s="22" t="s">
        <v>131</v>
      </c>
      <c r="C100" s="20" t="s">
        <v>132</v>
      </c>
      <c r="D100" s="23">
        <v>7140</v>
      </c>
      <c r="E100" s="19">
        <f t="shared" si="15"/>
        <v>8900</v>
      </c>
      <c r="F100" s="21">
        <v>8900</v>
      </c>
      <c r="G100" s="21">
        <v>0</v>
      </c>
      <c r="H100" s="19">
        <f t="shared" si="16"/>
        <v>10144</v>
      </c>
      <c r="I100" s="21">
        <f>10648.3-504.3</f>
        <v>10144</v>
      </c>
      <c r="J100" s="21">
        <v>0</v>
      </c>
      <c r="K100" s="19">
        <f t="shared" si="17"/>
        <v>11200</v>
      </c>
      <c r="L100" s="21">
        <v>11200</v>
      </c>
      <c r="M100" s="21">
        <v>0</v>
      </c>
      <c r="N100" s="19">
        <f t="shared" si="18"/>
        <v>11200</v>
      </c>
      <c r="O100" s="21">
        <v>11200</v>
      </c>
      <c r="P100" s="21">
        <v>0</v>
      </c>
    </row>
    <row r="101" spans="1:16" ht="63.75" x14ac:dyDescent="0.25">
      <c r="A101" s="3"/>
      <c r="B101" s="22" t="s">
        <v>133</v>
      </c>
      <c r="C101" s="20" t="s">
        <v>134</v>
      </c>
      <c r="D101" s="23">
        <v>300</v>
      </c>
      <c r="E101" s="19">
        <f t="shared" si="15"/>
        <v>300</v>
      </c>
      <c r="F101" s="21">
        <v>300</v>
      </c>
      <c r="G101" s="21">
        <v>0</v>
      </c>
      <c r="H101" s="19">
        <f t="shared" si="16"/>
        <v>300</v>
      </c>
      <c r="I101" s="21">
        <v>300</v>
      </c>
      <c r="J101" s="21">
        <v>0</v>
      </c>
      <c r="K101" s="19">
        <f t="shared" si="17"/>
        <v>300</v>
      </c>
      <c r="L101" s="21">
        <v>300</v>
      </c>
      <c r="M101" s="21">
        <v>0</v>
      </c>
      <c r="N101" s="19">
        <f t="shared" si="18"/>
        <v>300</v>
      </c>
      <c r="O101" s="21">
        <v>300</v>
      </c>
      <c r="P101" s="21">
        <v>0</v>
      </c>
    </row>
    <row r="102" spans="1:16" ht="25.5" x14ac:dyDescent="0.25">
      <c r="A102" s="3"/>
      <c r="B102" s="22" t="s">
        <v>135</v>
      </c>
      <c r="C102" s="20" t="s">
        <v>136</v>
      </c>
      <c r="D102" s="23">
        <v>1054</v>
      </c>
      <c r="E102" s="19">
        <f t="shared" si="15"/>
        <v>1402</v>
      </c>
      <c r="F102" s="21">
        <v>1402</v>
      </c>
      <c r="G102" s="21">
        <v>0</v>
      </c>
      <c r="H102" s="19">
        <f t="shared" si="16"/>
        <v>1402</v>
      </c>
      <c r="I102" s="21">
        <v>1402</v>
      </c>
      <c r="J102" s="21">
        <v>0</v>
      </c>
      <c r="K102" s="19">
        <f t="shared" si="17"/>
        <v>1542</v>
      </c>
      <c r="L102" s="21">
        <v>1542</v>
      </c>
      <c r="M102" s="21">
        <v>0</v>
      </c>
      <c r="N102" s="19">
        <f t="shared" si="18"/>
        <v>1542</v>
      </c>
      <c r="O102" s="21">
        <v>1542</v>
      </c>
      <c r="P102" s="21">
        <v>0</v>
      </c>
    </row>
    <row r="103" spans="1:16" ht="38.25" x14ac:dyDescent="0.25">
      <c r="A103" s="3"/>
      <c r="B103" s="22" t="s">
        <v>137</v>
      </c>
      <c r="C103" s="20" t="s">
        <v>138</v>
      </c>
      <c r="D103" s="23">
        <v>36</v>
      </c>
      <c r="E103" s="19">
        <f t="shared" si="15"/>
        <v>36</v>
      </c>
      <c r="F103" s="21">
        <v>36</v>
      </c>
      <c r="G103" s="21">
        <v>0</v>
      </c>
      <c r="H103" s="19">
        <f t="shared" si="16"/>
        <v>36</v>
      </c>
      <c r="I103" s="21">
        <v>36</v>
      </c>
      <c r="J103" s="21">
        <v>0</v>
      </c>
      <c r="K103" s="19">
        <f t="shared" si="17"/>
        <v>36</v>
      </c>
      <c r="L103" s="21">
        <v>36</v>
      </c>
      <c r="M103" s="21">
        <v>0</v>
      </c>
      <c r="N103" s="19">
        <f t="shared" si="18"/>
        <v>36</v>
      </c>
      <c r="O103" s="21">
        <v>36</v>
      </c>
      <c r="P103" s="21">
        <v>0</v>
      </c>
    </row>
    <row r="104" spans="1:16" ht="21.75" customHeight="1" x14ac:dyDescent="0.25">
      <c r="A104" s="3"/>
      <c r="B104" s="22" t="s">
        <v>139</v>
      </c>
      <c r="C104" s="20" t="s">
        <v>140</v>
      </c>
      <c r="D104" s="23">
        <v>120</v>
      </c>
      <c r="E104" s="19">
        <f t="shared" si="15"/>
        <v>120</v>
      </c>
      <c r="F104" s="21">
        <v>120</v>
      </c>
      <c r="G104" s="21">
        <v>0</v>
      </c>
      <c r="H104" s="19">
        <f t="shared" si="16"/>
        <v>120</v>
      </c>
      <c r="I104" s="21">
        <v>120</v>
      </c>
      <c r="J104" s="21">
        <v>0</v>
      </c>
      <c r="K104" s="19">
        <f t="shared" si="17"/>
        <v>120</v>
      </c>
      <c r="L104" s="21">
        <v>120</v>
      </c>
      <c r="M104" s="21">
        <v>0</v>
      </c>
      <c r="N104" s="19">
        <f t="shared" si="18"/>
        <v>120</v>
      </c>
      <c r="O104" s="21">
        <v>120</v>
      </c>
      <c r="P104" s="21">
        <v>0</v>
      </c>
    </row>
    <row r="105" spans="1:16" ht="42" customHeight="1" thickBot="1" x14ac:dyDescent="0.3">
      <c r="A105" s="3"/>
      <c r="B105" s="22" t="s">
        <v>141</v>
      </c>
      <c r="C105" s="20" t="s">
        <v>142</v>
      </c>
      <c r="D105" s="23">
        <v>300</v>
      </c>
      <c r="E105" s="19">
        <f t="shared" si="15"/>
        <v>300</v>
      </c>
      <c r="F105" s="21">
        <v>300</v>
      </c>
      <c r="G105" s="21">
        <v>0</v>
      </c>
      <c r="H105" s="19">
        <f t="shared" si="16"/>
        <v>300</v>
      </c>
      <c r="I105" s="21">
        <v>300</v>
      </c>
      <c r="J105" s="21">
        <v>0</v>
      </c>
      <c r="K105" s="19">
        <f t="shared" si="17"/>
        <v>300</v>
      </c>
      <c r="L105" s="21">
        <v>300</v>
      </c>
      <c r="M105" s="21">
        <v>0</v>
      </c>
      <c r="N105" s="19">
        <f t="shared" si="18"/>
        <v>300</v>
      </c>
      <c r="O105" s="21">
        <v>300</v>
      </c>
      <c r="P105" s="21">
        <v>0</v>
      </c>
    </row>
    <row r="106" spans="1:16" ht="14.25" thickTop="1" thickBot="1" x14ac:dyDescent="0.3">
      <c r="A106" s="14" t="s">
        <v>143</v>
      </c>
      <c r="B106" s="15"/>
      <c r="C106" s="6" t="s">
        <v>144</v>
      </c>
      <c r="D106" s="25">
        <f>D110+D111+D112+D113+D114+D115+D116+D117+D118</f>
        <v>1240</v>
      </c>
      <c r="E106" s="8">
        <f t="shared" si="15"/>
        <v>2100</v>
      </c>
      <c r="F106" s="16">
        <f>F110+F111+F112+F113+F114+F115+F116+F117+F118</f>
        <v>2100</v>
      </c>
      <c r="G106" s="16">
        <f>SUM(G110:G117)</f>
        <v>0</v>
      </c>
      <c r="H106" s="8">
        <f t="shared" si="16"/>
        <v>2100</v>
      </c>
      <c r="I106" s="16">
        <f>I110+I111+I112+I113+I114+I115+I116+I117+I118</f>
        <v>2100</v>
      </c>
      <c r="J106" s="16">
        <f>SUM(J110:J117)</f>
        <v>0</v>
      </c>
      <c r="K106" s="8">
        <f t="shared" si="17"/>
        <v>2750</v>
      </c>
      <c r="L106" s="16">
        <f>L110+L111+L112+L113+L114+L115+L116+L117+L118</f>
        <v>2750</v>
      </c>
      <c r="M106" s="16">
        <f>SUM(M110:M117)</f>
        <v>0</v>
      </c>
      <c r="N106" s="8">
        <f t="shared" si="18"/>
        <v>2750</v>
      </c>
      <c r="O106" s="16">
        <f>O110+O111+O112+O113+O114+O115+O116+O117+O118</f>
        <v>2750</v>
      </c>
      <c r="P106" s="16">
        <f>SUM(P110:P117)</f>
        <v>0</v>
      </c>
    </row>
    <row r="107" spans="1:16" ht="13.5" thickTop="1" x14ac:dyDescent="0.25">
      <c r="A107" s="2"/>
      <c r="B107" s="17"/>
      <c r="C107" s="18" t="s">
        <v>10</v>
      </c>
      <c r="D107" s="18"/>
      <c r="E107" s="19">
        <f t="shared" si="15"/>
        <v>0</v>
      </c>
      <c r="F107" s="19">
        <f>SUM(F108:F109)</f>
        <v>0</v>
      </c>
      <c r="G107" s="19">
        <f>SUM(G108:G109)</f>
        <v>0</v>
      </c>
      <c r="H107" s="19">
        <f t="shared" si="16"/>
        <v>0</v>
      </c>
      <c r="I107" s="19">
        <f>SUM(I108:I109)</f>
        <v>0</v>
      </c>
      <c r="J107" s="19">
        <f>SUM(J108:J109)</f>
        <v>0</v>
      </c>
      <c r="K107" s="19">
        <f t="shared" si="17"/>
        <v>0</v>
      </c>
      <c r="L107" s="19">
        <f>SUM(L108:L109)</f>
        <v>0</v>
      </c>
      <c r="M107" s="19">
        <f>SUM(M108:M109)</f>
        <v>0</v>
      </c>
      <c r="N107" s="19">
        <f t="shared" si="18"/>
        <v>0</v>
      </c>
      <c r="O107" s="19">
        <f>SUM(O108:O109)</f>
        <v>0</v>
      </c>
      <c r="P107" s="19">
        <f>SUM(P108:P109)</f>
        <v>0</v>
      </c>
    </row>
    <row r="108" spans="1:16" x14ac:dyDescent="0.25">
      <c r="A108" s="2"/>
      <c r="B108" s="17"/>
      <c r="C108" s="20" t="s">
        <v>15</v>
      </c>
      <c r="D108" s="20"/>
      <c r="E108" s="19">
        <f t="shared" si="15"/>
        <v>0</v>
      </c>
      <c r="F108" s="21">
        <v>0</v>
      </c>
      <c r="G108" s="21">
        <v>0</v>
      </c>
      <c r="H108" s="19">
        <f t="shared" si="16"/>
        <v>0</v>
      </c>
      <c r="I108" s="21">
        <v>0</v>
      </c>
      <c r="J108" s="21">
        <v>0</v>
      </c>
      <c r="K108" s="19">
        <f t="shared" si="17"/>
        <v>0</v>
      </c>
      <c r="L108" s="21">
        <v>0</v>
      </c>
      <c r="M108" s="21">
        <v>0</v>
      </c>
      <c r="N108" s="19">
        <f t="shared" si="18"/>
        <v>0</v>
      </c>
      <c r="O108" s="21">
        <v>0</v>
      </c>
      <c r="P108" s="21">
        <v>0</v>
      </c>
    </row>
    <row r="109" spans="1:16" x14ac:dyDescent="0.25">
      <c r="A109" s="2"/>
      <c r="B109" s="17"/>
      <c r="C109" s="20" t="s">
        <v>16</v>
      </c>
      <c r="D109" s="20"/>
      <c r="E109" s="19">
        <f t="shared" si="15"/>
        <v>0</v>
      </c>
      <c r="F109" s="21">
        <v>0</v>
      </c>
      <c r="G109" s="21">
        <v>0</v>
      </c>
      <c r="H109" s="19">
        <f t="shared" si="16"/>
        <v>0</v>
      </c>
      <c r="I109" s="21">
        <v>0</v>
      </c>
      <c r="J109" s="21">
        <v>0</v>
      </c>
      <c r="K109" s="19">
        <f t="shared" si="17"/>
        <v>0</v>
      </c>
      <c r="L109" s="21">
        <v>0</v>
      </c>
      <c r="M109" s="21">
        <v>0</v>
      </c>
      <c r="N109" s="19">
        <f t="shared" si="18"/>
        <v>0</v>
      </c>
      <c r="O109" s="21">
        <v>0</v>
      </c>
      <c r="P109" s="21">
        <v>0</v>
      </c>
    </row>
    <row r="110" spans="1:16" ht="25.5" x14ac:dyDescent="0.25">
      <c r="A110" s="3"/>
      <c r="B110" s="22" t="s">
        <v>145</v>
      </c>
      <c r="C110" s="20" t="s">
        <v>146</v>
      </c>
      <c r="D110" s="23">
        <v>510</v>
      </c>
      <c r="E110" s="19">
        <f t="shared" si="15"/>
        <v>900</v>
      </c>
      <c r="F110" s="21">
        <v>900</v>
      </c>
      <c r="G110" s="21">
        <v>0</v>
      </c>
      <c r="H110" s="19">
        <f t="shared" si="16"/>
        <v>900</v>
      </c>
      <c r="I110" s="21">
        <v>900</v>
      </c>
      <c r="J110" s="21">
        <v>0</v>
      </c>
      <c r="K110" s="19">
        <f t="shared" si="17"/>
        <v>1200</v>
      </c>
      <c r="L110" s="21">
        <v>1200</v>
      </c>
      <c r="M110" s="21">
        <v>0</v>
      </c>
      <c r="N110" s="19">
        <f t="shared" si="18"/>
        <v>1200</v>
      </c>
      <c r="O110" s="21">
        <v>1200</v>
      </c>
      <c r="P110" s="21">
        <v>0</v>
      </c>
    </row>
    <row r="111" spans="1:16" ht="25.5" x14ac:dyDescent="0.25">
      <c r="A111" s="3"/>
      <c r="B111" s="22" t="s">
        <v>147</v>
      </c>
      <c r="C111" s="20" t="s">
        <v>148</v>
      </c>
      <c r="D111" s="23">
        <v>30</v>
      </c>
      <c r="E111" s="19">
        <f t="shared" si="15"/>
        <v>90</v>
      </c>
      <c r="F111" s="21">
        <v>90</v>
      </c>
      <c r="G111" s="21">
        <v>0</v>
      </c>
      <c r="H111" s="19">
        <f t="shared" si="16"/>
        <v>90</v>
      </c>
      <c r="I111" s="21">
        <v>90</v>
      </c>
      <c r="J111" s="21">
        <v>0</v>
      </c>
      <c r="K111" s="19">
        <f t="shared" si="17"/>
        <v>120</v>
      </c>
      <c r="L111" s="21">
        <v>120</v>
      </c>
      <c r="M111" s="21">
        <v>0</v>
      </c>
      <c r="N111" s="19">
        <f t="shared" si="18"/>
        <v>120</v>
      </c>
      <c r="O111" s="21">
        <v>120</v>
      </c>
      <c r="P111" s="21">
        <v>0</v>
      </c>
    </row>
    <row r="112" spans="1:16" x14ac:dyDescent="0.25">
      <c r="A112" s="3"/>
      <c r="B112" s="22" t="s">
        <v>149</v>
      </c>
      <c r="C112" s="20" t="s">
        <v>150</v>
      </c>
      <c r="D112" s="23">
        <v>30</v>
      </c>
      <c r="E112" s="19">
        <f t="shared" si="15"/>
        <v>90</v>
      </c>
      <c r="F112" s="21">
        <v>90</v>
      </c>
      <c r="G112" s="21">
        <v>0</v>
      </c>
      <c r="H112" s="19">
        <f t="shared" si="16"/>
        <v>90</v>
      </c>
      <c r="I112" s="21">
        <v>90</v>
      </c>
      <c r="J112" s="21">
        <v>0</v>
      </c>
      <c r="K112" s="19">
        <f t="shared" si="17"/>
        <v>120</v>
      </c>
      <c r="L112" s="21">
        <v>120</v>
      </c>
      <c r="M112" s="21">
        <v>0</v>
      </c>
      <c r="N112" s="19">
        <f t="shared" si="18"/>
        <v>120</v>
      </c>
      <c r="O112" s="21">
        <v>120</v>
      </c>
      <c r="P112" s="21">
        <v>0</v>
      </c>
    </row>
    <row r="113" spans="1:16" x14ac:dyDescent="0.25">
      <c r="A113" s="3"/>
      <c r="B113" s="22" t="s">
        <v>151</v>
      </c>
      <c r="C113" s="20" t="s">
        <v>152</v>
      </c>
      <c r="D113" s="23">
        <v>30</v>
      </c>
      <c r="E113" s="19">
        <f>SUM(F113:G113)</f>
        <v>100</v>
      </c>
      <c r="F113" s="21">
        <v>100</v>
      </c>
      <c r="G113" s="21">
        <v>0</v>
      </c>
      <c r="H113" s="19">
        <f>SUM(I113:J113)</f>
        <v>100</v>
      </c>
      <c r="I113" s="21">
        <v>100</v>
      </c>
      <c r="J113" s="21">
        <v>0</v>
      </c>
      <c r="K113" s="19">
        <f>SUM(L113:M113)</f>
        <v>135</v>
      </c>
      <c r="L113" s="21">
        <v>135</v>
      </c>
      <c r="M113" s="21">
        <v>0</v>
      </c>
      <c r="N113" s="19">
        <f t="shared" si="18"/>
        <v>135</v>
      </c>
      <c r="O113" s="21">
        <v>135</v>
      </c>
      <c r="P113" s="21">
        <v>0</v>
      </c>
    </row>
    <row r="114" spans="1:16" ht="38.25" x14ac:dyDescent="0.25">
      <c r="A114" s="3"/>
      <c r="B114" s="22" t="s">
        <v>153</v>
      </c>
      <c r="C114" s="20" t="s">
        <v>154</v>
      </c>
      <c r="D114" s="23">
        <v>280</v>
      </c>
      <c r="E114" s="19">
        <f>SUM(F114:G114)</f>
        <v>250</v>
      </c>
      <c r="F114" s="21">
        <v>250</v>
      </c>
      <c r="G114" s="21">
        <v>0</v>
      </c>
      <c r="H114" s="19">
        <f>SUM(I114:J114)</f>
        <v>250</v>
      </c>
      <c r="I114" s="21">
        <v>250</v>
      </c>
      <c r="J114" s="21">
        <v>0</v>
      </c>
      <c r="K114" s="19">
        <f>SUM(L114:M114)</f>
        <v>335</v>
      </c>
      <c r="L114" s="21">
        <v>335</v>
      </c>
      <c r="M114" s="21">
        <v>0</v>
      </c>
      <c r="N114" s="19">
        <f t="shared" si="18"/>
        <v>335</v>
      </c>
      <c r="O114" s="21">
        <v>335</v>
      </c>
      <c r="P114" s="21">
        <v>0</v>
      </c>
    </row>
    <row r="115" spans="1:16" ht="25.5" x14ac:dyDescent="0.25">
      <c r="A115" s="3"/>
      <c r="B115" s="22" t="s">
        <v>155</v>
      </c>
      <c r="C115" s="20" t="s">
        <v>156</v>
      </c>
      <c r="D115" s="23">
        <v>70</v>
      </c>
      <c r="E115" s="19">
        <f>SUM(F115:G115)</f>
        <v>140</v>
      </c>
      <c r="F115" s="21">
        <v>140</v>
      </c>
      <c r="G115" s="21">
        <v>0</v>
      </c>
      <c r="H115" s="19">
        <f t="shared" ref="H115:H148" si="19">SUM(I115:J115)</f>
        <v>140</v>
      </c>
      <c r="I115" s="21">
        <v>140</v>
      </c>
      <c r="J115" s="21">
        <v>0</v>
      </c>
      <c r="K115" s="19">
        <f>SUM(L115:M115)</f>
        <v>190</v>
      </c>
      <c r="L115" s="21">
        <v>190</v>
      </c>
      <c r="M115" s="21">
        <v>0</v>
      </c>
      <c r="N115" s="19">
        <f t="shared" si="18"/>
        <v>190</v>
      </c>
      <c r="O115" s="21">
        <v>190</v>
      </c>
      <c r="P115" s="21">
        <v>0</v>
      </c>
    </row>
    <row r="116" spans="1:16" ht="38.25" x14ac:dyDescent="0.25">
      <c r="A116" s="3"/>
      <c r="B116" s="22" t="s">
        <v>157</v>
      </c>
      <c r="C116" s="20" t="s">
        <v>158</v>
      </c>
      <c r="D116" s="23">
        <v>70</v>
      </c>
      <c r="E116" s="19">
        <f t="shared" ref="E116:E179" si="20">SUM(F116:G116)</f>
        <v>180</v>
      </c>
      <c r="F116" s="21">
        <v>180</v>
      </c>
      <c r="G116" s="21">
        <v>0</v>
      </c>
      <c r="H116" s="19">
        <f t="shared" si="19"/>
        <v>180</v>
      </c>
      <c r="I116" s="21">
        <v>180</v>
      </c>
      <c r="J116" s="21">
        <v>0</v>
      </c>
      <c r="K116" s="19">
        <f t="shared" ref="K116:K148" si="21">SUM(L116:M116)</f>
        <v>240</v>
      </c>
      <c r="L116" s="21">
        <v>240</v>
      </c>
      <c r="M116" s="21">
        <v>0</v>
      </c>
      <c r="N116" s="19">
        <f t="shared" si="18"/>
        <v>240</v>
      </c>
      <c r="O116" s="21">
        <v>240</v>
      </c>
      <c r="P116" s="21">
        <v>0</v>
      </c>
    </row>
    <row r="117" spans="1:16" x14ac:dyDescent="0.25">
      <c r="A117" s="3"/>
      <c r="B117" s="22" t="s">
        <v>159</v>
      </c>
      <c r="C117" s="20" t="s">
        <v>160</v>
      </c>
      <c r="D117" s="23">
        <v>30</v>
      </c>
      <c r="E117" s="19">
        <f t="shared" si="20"/>
        <v>70</v>
      </c>
      <c r="F117" s="21">
        <v>70</v>
      </c>
      <c r="G117" s="21">
        <v>0</v>
      </c>
      <c r="H117" s="19">
        <f t="shared" si="19"/>
        <v>70</v>
      </c>
      <c r="I117" s="21">
        <v>70</v>
      </c>
      <c r="J117" s="21">
        <v>0</v>
      </c>
      <c r="K117" s="19">
        <f t="shared" si="21"/>
        <v>35</v>
      </c>
      <c r="L117" s="21">
        <v>35</v>
      </c>
      <c r="M117" s="21">
        <v>0</v>
      </c>
      <c r="N117" s="19">
        <f t="shared" si="18"/>
        <v>35</v>
      </c>
      <c r="O117" s="21">
        <v>35</v>
      </c>
      <c r="P117" s="21">
        <v>0</v>
      </c>
    </row>
    <row r="118" spans="1:16" ht="90" thickBot="1" x14ac:dyDescent="0.3">
      <c r="A118" s="3"/>
      <c r="B118" s="22" t="s">
        <v>161</v>
      </c>
      <c r="C118" s="20" t="s">
        <v>162</v>
      </c>
      <c r="D118" s="23">
        <v>190</v>
      </c>
      <c r="E118" s="19">
        <f t="shared" si="20"/>
        <v>280</v>
      </c>
      <c r="F118" s="21">
        <v>280</v>
      </c>
      <c r="G118" s="21">
        <v>0</v>
      </c>
      <c r="H118" s="19">
        <f t="shared" si="19"/>
        <v>280</v>
      </c>
      <c r="I118" s="21">
        <v>280</v>
      </c>
      <c r="J118" s="21">
        <v>0</v>
      </c>
      <c r="K118" s="19">
        <f t="shared" si="21"/>
        <v>375</v>
      </c>
      <c r="L118" s="21">
        <v>375</v>
      </c>
      <c r="M118" s="21">
        <v>0</v>
      </c>
      <c r="N118" s="19">
        <f t="shared" si="18"/>
        <v>375</v>
      </c>
      <c r="O118" s="21">
        <v>375</v>
      </c>
      <c r="P118" s="21">
        <v>0</v>
      </c>
    </row>
    <row r="119" spans="1:16" ht="14.25" thickTop="1" thickBot="1" x14ac:dyDescent="0.3">
      <c r="A119" s="14" t="s">
        <v>163</v>
      </c>
      <c r="B119" s="15"/>
      <c r="C119" s="6" t="s">
        <v>164</v>
      </c>
      <c r="D119" s="25">
        <f>SUM(D123:D126)</f>
        <v>7000</v>
      </c>
      <c r="E119" s="8">
        <f t="shared" si="20"/>
        <v>23500</v>
      </c>
      <c r="F119" s="16">
        <f>SUM(F123:F126)</f>
        <v>23500</v>
      </c>
      <c r="G119" s="16">
        <f>SUM(G123:G126)</f>
        <v>0</v>
      </c>
      <c r="H119" s="8">
        <f t="shared" si="19"/>
        <v>18764</v>
      </c>
      <c r="I119" s="16">
        <f>SUM(I123:I126)</f>
        <v>18764</v>
      </c>
      <c r="J119" s="16">
        <f>SUM(J123:J126)</f>
        <v>0</v>
      </c>
      <c r="K119" s="8">
        <f t="shared" si="21"/>
        <v>17764</v>
      </c>
      <c r="L119" s="16">
        <f>SUM(L123:L126)</f>
        <v>17764</v>
      </c>
      <c r="M119" s="16">
        <f>SUM(M123:M126)</f>
        <v>0</v>
      </c>
      <c r="N119" s="8">
        <f t="shared" si="18"/>
        <v>17764</v>
      </c>
      <c r="O119" s="16">
        <f>SUM(O123:O126)</f>
        <v>17764</v>
      </c>
      <c r="P119" s="16">
        <f>SUM(P123:P126)</f>
        <v>0</v>
      </c>
    </row>
    <row r="120" spans="1:16" ht="13.5" thickTop="1" x14ac:dyDescent="0.25">
      <c r="A120" s="2"/>
      <c r="B120" s="17"/>
      <c r="C120" s="18" t="s">
        <v>10</v>
      </c>
      <c r="D120" s="18"/>
      <c r="E120" s="19">
        <f t="shared" si="20"/>
        <v>79</v>
      </c>
      <c r="F120" s="19">
        <f>SUM(F121:F122)</f>
        <v>79</v>
      </c>
      <c r="G120" s="19">
        <f>SUM(G121:G122)</f>
        <v>0</v>
      </c>
      <c r="H120" s="19">
        <f t="shared" si="19"/>
        <v>79</v>
      </c>
      <c r="I120" s="19">
        <f>SUM(I121:I122)</f>
        <v>79</v>
      </c>
      <c r="J120" s="19">
        <f>SUM(J121:J122)</f>
        <v>0</v>
      </c>
      <c r="K120" s="19">
        <f t="shared" si="21"/>
        <v>79</v>
      </c>
      <c r="L120" s="19">
        <f>SUM(L121:L122)</f>
        <v>79</v>
      </c>
      <c r="M120" s="19">
        <f>SUM(M121:M122)</f>
        <v>0</v>
      </c>
      <c r="N120" s="19">
        <f t="shared" si="18"/>
        <v>79</v>
      </c>
      <c r="O120" s="19">
        <f>SUM(O121:O122)</f>
        <v>79</v>
      </c>
      <c r="P120" s="19">
        <f>SUM(P121:P122)</f>
        <v>0</v>
      </c>
    </row>
    <row r="121" spans="1:16" x14ac:dyDescent="0.25">
      <c r="A121" s="2"/>
      <c r="B121" s="17"/>
      <c r="C121" s="20" t="s">
        <v>15</v>
      </c>
      <c r="D121" s="20"/>
      <c r="E121" s="19">
        <f t="shared" si="20"/>
        <v>0</v>
      </c>
      <c r="F121" s="21">
        <v>0</v>
      </c>
      <c r="G121" s="21">
        <v>0</v>
      </c>
      <c r="H121" s="19">
        <f t="shared" si="19"/>
        <v>0</v>
      </c>
      <c r="I121" s="21">
        <v>0</v>
      </c>
      <c r="J121" s="21">
        <v>0</v>
      </c>
      <c r="K121" s="19">
        <f t="shared" si="21"/>
        <v>0</v>
      </c>
      <c r="L121" s="21">
        <v>0</v>
      </c>
      <c r="M121" s="21">
        <v>0</v>
      </c>
      <c r="N121" s="19">
        <f t="shared" si="18"/>
        <v>0</v>
      </c>
      <c r="O121" s="21">
        <v>0</v>
      </c>
      <c r="P121" s="21">
        <v>0</v>
      </c>
    </row>
    <row r="122" spans="1:16" x14ac:dyDescent="0.25">
      <c r="A122" s="2"/>
      <c r="B122" s="17"/>
      <c r="C122" s="20" t="s">
        <v>16</v>
      </c>
      <c r="D122" s="20"/>
      <c r="E122" s="19">
        <f t="shared" si="20"/>
        <v>79</v>
      </c>
      <c r="F122" s="21">
        <f>30+49</f>
        <v>79</v>
      </c>
      <c r="G122" s="21">
        <v>0</v>
      </c>
      <c r="H122" s="19">
        <f t="shared" si="19"/>
        <v>79</v>
      </c>
      <c r="I122" s="21">
        <f>30+49</f>
        <v>79</v>
      </c>
      <c r="J122" s="21">
        <v>0</v>
      </c>
      <c r="K122" s="19">
        <f t="shared" si="21"/>
        <v>79</v>
      </c>
      <c r="L122" s="21">
        <v>79</v>
      </c>
      <c r="M122" s="21">
        <v>0</v>
      </c>
      <c r="N122" s="19">
        <f t="shared" si="18"/>
        <v>79</v>
      </c>
      <c r="O122" s="21">
        <v>79</v>
      </c>
      <c r="P122" s="21">
        <v>0</v>
      </c>
    </row>
    <row r="123" spans="1:16" x14ac:dyDescent="0.25">
      <c r="A123" s="3"/>
      <c r="B123" s="22" t="s">
        <v>165</v>
      </c>
      <c r="C123" s="20" t="s">
        <v>166</v>
      </c>
      <c r="D123" s="29">
        <v>1100</v>
      </c>
      <c r="E123" s="19">
        <f t="shared" si="20"/>
        <v>2064</v>
      </c>
      <c r="F123" s="21">
        <v>2064</v>
      </c>
      <c r="G123" s="21">
        <v>0</v>
      </c>
      <c r="H123" s="19">
        <f t="shared" si="19"/>
        <v>2064</v>
      </c>
      <c r="I123" s="21">
        <v>2064</v>
      </c>
      <c r="J123" s="21">
        <v>0</v>
      </c>
      <c r="K123" s="19">
        <f t="shared" si="21"/>
        <v>2064</v>
      </c>
      <c r="L123" s="21">
        <v>2064</v>
      </c>
      <c r="M123" s="21">
        <v>0</v>
      </c>
      <c r="N123" s="19">
        <f t="shared" si="18"/>
        <v>2064</v>
      </c>
      <c r="O123" s="21">
        <v>2064</v>
      </c>
      <c r="P123" s="21">
        <v>0</v>
      </c>
    </row>
    <row r="124" spans="1:16" x14ac:dyDescent="0.25">
      <c r="A124" s="3"/>
      <c r="B124" s="22" t="s">
        <v>167</v>
      </c>
      <c r="C124" s="20" t="s">
        <v>168</v>
      </c>
      <c r="D124" s="29">
        <v>4600</v>
      </c>
      <c r="E124" s="19">
        <f t="shared" si="20"/>
        <v>19436</v>
      </c>
      <c r="F124" s="21">
        <v>19436</v>
      </c>
      <c r="G124" s="21">
        <v>0</v>
      </c>
      <c r="H124" s="19">
        <f t="shared" si="19"/>
        <v>14700</v>
      </c>
      <c r="I124" s="21">
        <v>14700</v>
      </c>
      <c r="J124" s="21">
        <v>0</v>
      </c>
      <c r="K124" s="19">
        <f t="shared" si="21"/>
        <v>13700</v>
      </c>
      <c r="L124" s="21">
        <v>13700</v>
      </c>
      <c r="M124" s="21">
        <v>0</v>
      </c>
      <c r="N124" s="19">
        <f t="shared" si="18"/>
        <v>13700</v>
      </c>
      <c r="O124" s="21">
        <v>13700</v>
      </c>
      <c r="P124" s="21">
        <v>0</v>
      </c>
    </row>
    <row r="125" spans="1:16" x14ac:dyDescent="0.25">
      <c r="A125" s="3"/>
      <c r="B125" s="22" t="s">
        <v>169</v>
      </c>
      <c r="C125" s="20" t="s">
        <v>170</v>
      </c>
      <c r="D125" s="29">
        <v>100</v>
      </c>
      <c r="E125" s="19">
        <f t="shared" si="20"/>
        <v>800</v>
      </c>
      <c r="F125" s="21">
        <v>800</v>
      </c>
      <c r="G125" s="21">
        <v>0</v>
      </c>
      <c r="H125" s="19">
        <f t="shared" si="19"/>
        <v>800</v>
      </c>
      <c r="I125" s="21">
        <v>800</v>
      </c>
      <c r="J125" s="21">
        <v>0</v>
      </c>
      <c r="K125" s="19">
        <f t="shared" si="21"/>
        <v>800</v>
      </c>
      <c r="L125" s="21">
        <v>800</v>
      </c>
      <c r="M125" s="21">
        <v>0</v>
      </c>
      <c r="N125" s="19">
        <f t="shared" si="18"/>
        <v>800</v>
      </c>
      <c r="O125" s="21">
        <v>800</v>
      </c>
      <c r="P125" s="21">
        <v>0</v>
      </c>
    </row>
    <row r="126" spans="1:16" ht="26.25" thickBot="1" x14ac:dyDescent="0.3">
      <c r="A126" s="3"/>
      <c r="B126" s="22" t="s">
        <v>171</v>
      </c>
      <c r="C126" s="20" t="s">
        <v>172</v>
      </c>
      <c r="D126" s="29">
        <v>1200</v>
      </c>
      <c r="E126" s="19">
        <f t="shared" si="20"/>
        <v>1200</v>
      </c>
      <c r="F126" s="21">
        <v>1200</v>
      </c>
      <c r="G126" s="21">
        <v>0</v>
      </c>
      <c r="H126" s="19">
        <f t="shared" si="19"/>
        <v>1200</v>
      </c>
      <c r="I126" s="21">
        <v>1200</v>
      </c>
      <c r="J126" s="21">
        <v>0</v>
      </c>
      <c r="K126" s="19">
        <f t="shared" si="21"/>
        <v>1200</v>
      </c>
      <c r="L126" s="21">
        <v>1200</v>
      </c>
      <c r="M126" s="21">
        <v>0</v>
      </c>
      <c r="N126" s="19">
        <f t="shared" si="18"/>
        <v>1200</v>
      </c>
      <c r="O126" s="21">
        <v>1200</v>
      </c>
      <c r="P126" s="21">
        <v>0</v>
      </c>
    </row>
    <row r="127" spans="1:16" ht="39.75" thickTop="1" thickBot="1" x14ac:dyDescent="0.3">
      <c r="A127" s="14" t="s">
        <v>173</v>
      </c>
      <c r="B127" s="15"/>
      <c r="C127" s="6" t="s">
        <v>174</v>
      </c>
      <c r="D127" s="25">
        <f t="shared" ref="D127:P130" si="22">D131+D144+D153+D158+D168+D175+D183+D190+D197</f>
        <v>117640</v>
      </c>
      <c r="E127" s="8">
        <f t="shared" si="22"/>
        <v>262240</v>
      </c>
      <c r="F127" s="8">
        <f t="shared" si="22"/>
        <v>262240</v>
      </c>
      <c r="G127" s="8">
        <f t="shared" si="22"/>
        <v>0</v>
      </c>
      <c r="H127" s="8">
        <f t="shared" si="22"/>
        <v>268621</v>
      </c>
      <c r="I127" s="8">
        <f t="shared" si="22"/>
        <v>268621</v>
      </c>
      <c r="J127" s="8">
        <f t="shared" si="22"/>
        <v>0</v>
      </c>
      <c r="K127" s="8">
        <f t="shared" si="22"/>
        <v>287375</v>
      </c>
      <c r="L127" s="8">
        <f t="shared" si="22"/>
        <v>287375</v>
      </c>
      <c r="M127" s="8">
        <f t="shared" si="22"/>
        <v>0</v>
      </c>
      <c r="N127" s="8">
        <f t="shared" si="22"/>
        <v>302064</v>
      </c>
      <c r="O127" s="8">
        <f t="shared" si="22"/>
        <v>302064</v>
      </c>
      <c r="P127" s="8">
        <f t="shared" si="22"/>
        <v>0</v>
      </c>
    </row>
    <row r="128" spans="1:16" ht="13.5" thickTop="1" x14ac:dyDescent="0.25">
      <c r="A128" s="2"/>
      <c r="B128" s="17"/>
      <c r="C128" s="18" t="s">
        <v>10</v>
      </c>
      <c r="D128" s="18"/>
      <c r="E128" s="19">
        <f t="shared" si="22"/>
        <v>8721</v>
      </c>
      <c r="F128" s="19">
        <f t="shared" si="22"/>
        <v>8721</v>
      </c>
      <c r="G128" s="19">
        <f t="shared" si="22"/>
        <v>0</v>
      </c>
      <c r="H128" s="19">
        <f t="shared" si="22"/>
        <v>8721</v>
      </c>
      <c r="I128" s="19">
        <f t="shared" si="22"/>
        <v>8721</v>
      </c>
      <c r="J128" s="19">
        <f t="shared" si="22"/>
        <v>0</v>
      </c>
      <c r="K128" s="19">
        <f t="shared" si="22"/>
        <v>8721</v>
      </c>
      <c r="L128" s="19">
        <f t="shared" si="22"/>
        <v>8721</v>
      </c>
      <c r="M128" s="19">
        <f t="shared" si="22"/>
        <v>0</v>
      </c>
      <c r="N128" s="19">
        <f t="shared" si="22"/>
        <v>8721</v>
      </c>
      <c r="O128" s="19">
        <f t="shared" si="22"/>
        <v>8721</v>
      </c>
      <c r="P128" s="19">
        <f t="shared" si="22"/>
        <v>0</v>
      </c>
    </row>
    <row r="129" spans="1:16" x14ac:dyDescent="0.25">
      <c r="A129" s="2"/>
      <c r="B129" s="17"/>
      <c r="C129" s="20" t="s">
        <v>15</v>
      </c>
      <c r="D129" s="20"/>
      <c r="E129" s="19">
        <f t="shared" si="22"/>
        <v>0</v>
      </c>
      <c r="F129" s="19">
        <f t="shared" si="22"/>
        <v>0</v>
      </c>
      <c r="G129" s="19">
        <f t="shared" si="22"/>
        <v>0</v>
      </c>
      <c r="H129" s="19">
        <f t="shared" si="22"/>
        <v>0</v>
      </c>
      <c r="I129" s="19">
        <f t="shared" si="22"/>
        <v>0</v>
      </c>
      <c r="J129" s="19">
        <f t="shared" si="22"/>
        <v>0</v>
      </c>
      <c r="K129" s="19">
        <f t="shared" si="22"/>
        <v>0</v>
      </c>
      <c r="L129" s="19">
        <f t="shared" si="22"/>
        <v>0</v>
      </c>
      <c r="M129" s="19">
        <f t="shared" si="22"/>
        <v>0</v>
      </c>
      <c r="N129" s="19">
        <f t="shared" si="22"/>
        <v>0</v>
      </c>
      <c r="O129" s="19">
        <f t="shared" si="22"/>
        <v>0</v>
      </c>
      <c r="P129" s="19">
        <f t="shared" si="22"/>
        <v>0</v>
      </c>
    </row>
    <row r="130" spans="1:16" ht="13.5" thickBot="1" x14ac:dyDescent="0.3">
      <c r="A130" s="2"/>
      <c r="B130" s="17"/>
      <c r="C130" s="20" t="s">
        <v>16</v>
      </c>
      <c r="D130" s="20"/>
      <c r="E130" s="19">
        <f t="shared" si="22"/>
        <v>8721</v>
      </c>
      <c r="F130" s="19">
        <f t="shared" si="22"/>
        <v>8721</v>
      </c>
      <c r="G130" s="19">
        <f t="shared" si="22"/>
        <v>0</v>
      </c>
      <c r="H130" s="19">
        <f t="shared" si="22"/>
        <v>8721</v>
      </c>
      <c r="I130" s="19">
        <f t="shared" si="22"/>
        <v>8721</v>
      </c>
      <c r="J130" s="19">
        <f t="shared" si="22"/>
        <v>0</v>
      </c>
      <c r="K130" s="19">
        <f t="shared" si="22"/>
        <v>8721</v>
      </c>
      <c r="L130" s="19">
        <f t="shared" si="22"/>
        <v>8721</v>
      </c>
      <c r="M130" s="19">
        <f t="shared" si="22"/>
        <v>0</v>
      </c>
      <c r="N130" s="19">
        <f t="shared" si="22"/>
        <v>8721</v>
      </c>
      <c r="O130" s="19">
        <f t="shared" si="22"/>
        <v>8721</v>
      </c>
      <c r="P130" s="19">
        <f t="shared" si="22"/>
        <v>0</v>
      </c>
    </row>
    <row r="131" spans="1:16" ht="14.25" thickTop="1" thickBot="1" x14ac:dyDescent="0.3">
      <c r="A131" s="14" t="s">
        <v>175</v>
      </c>
      <c r="B131" s="15"/>
      <c r="C131" s="6" t="s">
        <v>176</v>
      </c>
      <c r="D131" s="25">
        <f>SUM(D135:D143)</f>
        <v>27500</v>
      </c>
      <c r="E131" s="8">
        <f t="shared" si="20"/>
        <v>28908</v>
      </c>
      <c r="F131" s="16">
        <f>SUM(F135:F143)</f>
        <v>28908</v>
      </c>
      <c r="G131" s="16">
        <f>SUM(G135:G143)</f>
        <v>0</v>
      </c>
      <c r="H131" s="8">
        <f t="shared" si="19"/>
        <v>30169</v>
      </c>
      <c r="I131" s="16">
        <f>SUM(I135:I143)</f>
        <v>30169</v>
      </c>
      <c r="J131" s="16">
        <f>SUM(J135:J142)</f>
        <v>0</v>
      </c>
      <c r="K131" s="8">
        <f t="shared" si="21"/>
        <v>31638</v>
      </c>
      <c r="L131" s="16">
        <f>SUM(L135:L142)</f>
        <v>31638</v>
      </c>
      <c r="M131" s="16">
        <f>SUM(M135:M142)</f>
        <v>0</v>
      </c>
      <c r="N131" s="8">
        <f t="shared" ref="N131:N152" si="23">SUM(O131:P131)</f>
        <v>31638</v>
      </c>
      <c r="O131" s="16">
        <f>SUM(O135:O142)</f>
        <v>31638</v>
      </c>
      <c r="P131" s="16">
        <f>SUM(P135:P142)</f>
        <v>0</v>
      </c>
    </row>
    <row r="132" spans="1:16" ht="13.5" thickTop="1" x14ac:dyDescent="0.25">
      <c r="A132" s="2"/>
      <c r="B132" s="17"/>
      <c r="C132" s="18" t="s">
        <v>10</v>
      </c>
      <c r="D132" s="18"/>
      <c r="E132" s="19">
        <f t="shared" si="20"/>
        <v>0</v>
      </c>
      <c r="F132" s="19">
        <f>SUM(F133:F134)</f>
        <v>0</v>
      </c>
      <c r="G132" s="19">
        <f>SUM(G133:G134)</f>
        <v>0</v>
      </c>
      <c r="H132" s="19">
        <f t="shared" si="19"/>
        <v>0</v>
      </c>
      <c r="I132" s="19">
        <f>SUM(I133:I134)</f>
        <v>0</v>
      </c>
      <c r="J132" s="19">
        <f>SUM(J133:J134)</f>
        <v>0</v>
      </c>
      <c r="K132" s="19">
        <f t="shared" si="21"/>
        <v>0</v>
      </c>
      <c r="L132" s="19">
        <f>SUM(L133:L134)</f>
        <v>0</v>
      </c>
      <c r="M132" s="19">
        <f>SUM(M133:M134)</f>
        <v>0</v>
      </c>
      <c r="N132" s="19">
        <f t="shared" si="23"/>
        <v>0</v>
      </c>
      <c r="O132" s="19">
        <f>SUM(O133:O134)</f>
        <v>0</v>
      </c>
      <c r="P132" s="19">
        <f>SUM(P133:P134)</f>
        <v>0</v>
      </c>
    </row>
    <row r="133" spans="1:16" x14ac:dyDescent="0.25">
      <c r="A133" s="2"/>
      <c r="B133" s="17"/>
      <c r="C133" s="20" t="s">
        <v>15</v>
      </c>
      <c r="D133" s="20"/>
      <c r="E133" s="19">
        <f t="shared" si="20"/>
        <v>0</v>
      </c>
      <c r="F133" s="21">
        <v>0</v>
      </c>
      <c r="G133" s="21">
        <v>0</v>
      </c>
      <c r="H133" s="19">
        <f t="shared" si="19"/>
        <v>0</v>
      </c>
      <c r="I133" s="21">
        <v>0</v>
      </c>
      <c r="J133" s="21">
        <v>0</v>
      </c>
      <c r="K133" s="19">
        <f t="shared" si="21"/>
        <v>0</v>
      </c>
      <c r="L133" s="21">
        <v>0</v>
      </c>
      <c r="M133" s="21">
        <v>0</v>
      </c>
      <c r="N133" s="19">
        <f t="shared" si="23"/>
        <v>0</v>
      </c>
      <c r="O133" s="21">
        <v>0</v>
      </c>
      <c r="P133" s="21">
        <v>0</v>
      </c>
    </row>
    <row r="134" spans="1:16" x14ac:dyDescent="0.25">
      <c r="A134" s="2"/>
      <c r="B134" s="17"/>
      <c r="C134" s="20" t="s">
        <v>16</v>
      </c>
      <c r="D134" s="20"/>
      <c r="E134" s="19">
        <f t="shared" si="20"/>
        <v>0</v>
      </c>
      <c r="F134" s="21">
        <v>0</v>
      </c>
      <c r="G134" s="21">
        <v>0</v>
      </c>
      <c r="H134" s="19">
        <f t="shared" si="19"/>
        <v>0</v>
      </c>
      <c r="I134" s="21">
        <v>0</v>
      </c>
      <c r="J134" s="21">
        <v>0</v>
      </c>
      <c r="K134" s="19">
        <f t="shared" si="21"/>
        <v>0</v>
      </c>
      <c r="L134" s="21">
        <v>0</v>
      </c>
      <c r="M134" s="21">
        <v>0</v>
      </c>
      <c r="N134" s="19">
        <f t="shared" si="23"/>
        <v>0</v>
      </c>
      <c r="O134" s="21">
        <v>0</v>
      </c>
      <c r="P134" s="21">
        <v>0</v>
      </c>
    </row>
    <row r="135" spans="1:16" x14ac:dyDescent="0.25">
      <c r="A135" s="3"/>
      <c r="B135" s="22" t="s">
        <v>177</v>
      </c>
      <c r="C135" s="32" t="s">
        <v>178</v>
      </c>
      <c r="D135" s="23">
        <v>7195</v>
      </c>
      <c r="E135" s="19">
        <f t="shared" si="20"/>
        <v>7240</v>
      </c>
      <c r="F135" s="21">
        <v>7240</v>
      </c>
      <c r="G135" s="21">
        <v>0</v>
      </c>
      <c r="H135" s="19">
        <f t="shared" si="19"/>
        <v>8210</v>
      </c>
      <c r="I135" s="21">
        <v>8210</v>
      </c>
      <c r="J135" s="21">
        <v>0</v>
      </c>
      <c r="K135" s="19">
        <f t="shared" si="21"/>
        <v>9000</v>
      </c>
      <c r="L135" s="21">
        <v>9000</v>
      </c>
      <c r="M135" s="21">
        <v>0</v>
      </c>
      <c r="N135" s="19">
        <f t="shared" si="23"/>
        <v>9000</v>
      </c>
      <c r="O135" s="21">
        <v>9000</v>
      </c>
      <c r="P135" s="21">
        <v>0</v>
      </c>
    </row>
    <row r="136" spans="1:16" x14ac:dyDescent="0.25">
      <c r="A136" s="3"/>
      <c r="B136" s="22" t="s">
        <v>179</v>
      </c>
      <c r="C136" s="20" t="s">
        <v>180</v>
      </c>
      <c r="D136" s="23">
        <v>100.9</v>
      </c>
      <c r="E136" s="19">
        <f t="shared" si="20"/>
        <v>100</v>
      </c>
      <c r="F136" s="21">
        <v>100</v>
      </c>
      <c r="G136" s="21">
        <v>0</v>
      </c>
      <c r="H136" s="19">
        <f t="shared" si="19"/>
        <v>220</v>
      </c>
      <c r="I136" s="21">
        <v>220</v>
      </c>
      <c r="J136" s="21">
        <v>0</v>
      </c>
      <c r="K136" s="19">
        <f t="shared" si="21"/>
        <v>440</v>
      </c>
      <c r="L136" s="21">
        <v>440</v>
      </c>
      <c r="M136" s="21">
        <v>0</v>
      </c>
      <c r="N136" s="19">
        <f t="shared" si="23"/>
        <v>440</v>
      </c>
      <c r="O136" s="21">
        <v>440</v>
      </c>
      <c r="P136" s="21">
        <v>0</v>
      </c>
    </row>
    <row r="137" spans="1:16" x14ac:dyDescent="0.25">
      <c r="A137" s="3"/>
      <c r="B137" s="22" t="s">
        <v>181</v>
      </c>
      <c r="C137" s="20" t="s">
        <v>182</v>
      </c>
      <c r="D137" s="23">
        <v>151</v>
      </c>
      <c r="E137" s="19">
        <f t="shared" si="20"/>
        <v>210</v>
      </c>
      <c r="F137" s="21">
        <v>210</v>
      </c>
      <c r="G137" s="21">
        <v>0</v>
      </c>
      <c r="H137" s="19">
        <f t="shared" si="19"/>
        <v>231</v>
      </c>
      <c r="I137" s="21">
        <v>231</v>
      </c>
      <c r="J137" s="21">
        <v>0</v>
      </c>
      <c r="K137" s="19">
        <f t="shared" si="21"/>
        <v>500</v>
      </c>
      <c r="L137" s="21">
        <v>500</v>
      </c>
      <c r="M137" s="21">
        <v>0</v>
      </c>
      <c r="N137" s="19">
        <f t="shared" si="23"/>
        <v>500</v>
      </c>
      <c r="O137" s="21">
        <v>500</v>
      </c>
      <c r="P137" s="21">
        <v>0</v>
      </c>
    </row>
    <row r="138" spans="1:16" ht="38.25" x14ac:dyDescent="0.25">
      <c r="A138" s="3"/>
      <c r="B138" s="22" t="s">
        <v>183</v>
      </c>
      <c r="C138" s="33" t="s">
        <v>184</v>
      </c>
      <c r="D138" s="23">
        <v>662.3</v>
      </c>
      <c r="E138" s="19">
        <f t="shared" si="20"/>
        <v>900</v>
      </c>
      <c r="F138" s="21">
        <v>900</v>
      </c>
      <c r="G138" s="21">
        <v>0</v>
      </c>
      <c r="H138" s="19">
        <f t="shared" si="19"/>
        <v>900</v>
      </c>
      <c r="I138" s="21">
        <v>900</v>
      </c>
      <c r="J138" s="21">
        <v>0</v>
      </c>
      <c r="K138" s="19">
        <f t="shared" si="21"/>
        <v>900</v>
      </c>
      <c r="L138" s="21">
        <v>900</v>
      </c>
      <c r="M138" s="21">
        <v>0</v>
      </c>
      <c r="N138" s="19">
        <f t="shared" si="23"/>
        <v>900</v>
      </c>
      <c r="O138" s="21">
        <v>900</v>
      </c>
      <c r="P138" s="21">
        <v>0</v>
      </c>
    </row>
    <row r="139" spans="1:16" ht="25.5" x14ac:dyDescent="0.25">
      <c r="A139" s="3"/>
      <c r="B139" s="22" t="s">
        <v>185</v>
      </c>
      <c r="C139" s="20" t="s">
        <v>186</v>
      </c>
      <c r="D139" s="23">
        <v>2450</v>
      </c>
      <c r="E139" s="19">
        <f t="shared" si="20"/>
        <v>3408</v>
      </c>
      <c r="F139" s="21">
        <v>3408</v>
      </c>
      <c r="G139" s="21">
        <v>0</v>
      </c>
      <c r="H139" s="19">
        <f t="shared" si="19"/>
        <v>3408</v>
      </c>
      <c r="I139" s="21">
        <v>3408</v>
      </c>
      <c r="J139" s="21">
        <v>0</v>
      </c>
      <c r="K139" s="19">
        <f t="shared" si="21"/>
        <v>3408</v>
      </c>
      <c r="L139" s="21">
        <v>3408</v>
      </c>
      <c r="M139" s="21">
        <v>0</v>
      </c>
      <c r="N139" s="19">
        <f t="shared" si="23"/>
        <v>3408</v>
      </c>
      <c r="O139" s="21">
        <v>3408</v>
      </c>
      <c r="P139" s="21">
        <v>0</v>
      </c>
    </row>
    <row r="140" spans="1:16" ht="38.25" x14ac:dyDescent="0.25">
      <c r="A140" s="3"/>
      <c r="B140" s="22" t="s">
        <v>187</v>
      </c>
      <c r="C140" s="20" t="s">
        <v>188</v>
      </c>
      <c r="D140" s="23">
        <v>14341</v>
      </c>
      <c r="E140" s="19">
        <f t="shared" si="20"/>
        <v>14850</v>
      </c>
      <c r="F140" s="21">
        <v>14850</v>
      </c>
      <c r="G140" s="21">
        <v>0</v>
      </c>
      <c r="H140" s="19">
        <f t="shared" si="19"/>
        <v>14850</v>
      </c>
      <c r="I140" s="21">
        <v>14850</v>
      </c>
      <c r="J140" s="21">
        <v>0</v>
      </c>
      <c r="K140" s="19">
        <f t="shared" si="21"/>
        <v>14850</v>
      </c>
      <c r="L140" s="21">
        <v>14850</v>
      </c>
      <c r="M140" s="21">
        <v>0</v>
      </c>
      <c r="N140" s="19">
        <f t="shared" si="23"/>
        <v>14850</v>
      </c>
      <c r="O140" s="21">
        <v>14850</v>
      </c>
      <c r="P140" s="21">
        <v>0</v>
      </c>
    </row>
    <row r="141" spans="1:16" ht="38.25" x14ac:dyDescent="0.25">
      <c r="A141" s="3"/>
      <c r="B141" s="22" t="s">
        <v>189</v>
      </c>
      <c r="C141" s="20" t="s">
        <v>190</v>
      </c>
      <c r="D141" s="23">
        <v>360</v>
      </c>
      <c r="E141" s="19">
        <f t="shared" si="20"/>
        <v>550</v>
      </c>
      <c r="F141" s="21">
        <v>550</v>
      </c>
      <c r="G141" s="21">
        <v>0</v>
      </c>
      <c r="H141" s="19">
        <f t="shared" si="19"/>
        <v>550</v>
      </c>
      <c r="I141" s="21">
        <v>550</v>
      </c>
      <c r="J141" s="21">
        <v>0</v>
      </c>
      <c r="K141" s="19">
        <f t="shared" si="21"/>
        <v>550</v>
      </c>
      <c r="L141" s="21">
        <v>550</v>
      </c>
      <c r="M141" s="21">
        <v>0</v>
      </c>
      <c r="N141" s="19">
        <f t="shared" si="23"/>
        <v>550</v>
      </c>
      <c r="O141" s="21">
        <v>550</v>
      </c>
      <c r="P141" s="21">
        <v>0</v>
      </c>
    </row>
    <row r="142" spans="1:16" ht="38.25" x14ac:dyDescent="0.25">
      <c r="A142" s="3"/>
      <c r="B142" s="22" t="s">
        <v>191</v>
      </c>
      <c r="C142" s="20" t="s">
        <v>192</v>
      </c>
      <c r="D142" s="23">
        <v>1094</v>
      </c>
      <c r="E142" s="19">
        <f t="shared" si="20"/>
        <v>1650</v>
      </c>
      <c r="F142" s="21">
        <v>1650</v>
      </c>
      <c r="G142" s="21">
        <v>0</v>
      </c>
      <c r="H142" s="19">
        <f t="shared" si="19"/>
        <v>1800</v>
      </c>
      <c r="I142" s="21">
        <v>1800</v>
      </c>
      <c r="J142" s="21">
        <v>0</v>
      </c>
      <c r="K142" s="19">
        <f t="shared" si="21"/>
        <v>1990</v>
      </c>
      <c r="L142" s="21">
        <v>1990</v>
      </c>
      <c r="M142" s="21">
        <v>0</v>
      </c>
      <c r="N142" s="19">
        <f t="shared" si="23"/>
        <v>1990</v>
      </c>
      <c r="O142" s="21">
        <v>1990</v>
      </c>
      <c r="P142" s="21">
        <v>0</v>
      </c>
    </row>
    <row r="143" spans="1:16" ht="13.5" thickBot="1" x14ac:dyDescent="0.3">
      <c r="A143" s="3"/>
      <c r="B143" s="22" t="s">
        <v>193</v>
      </c>
      <c r="C143" s="20" t="s">
        <v>194</v>
      </c>
      <c r="D143" s="29">
        <v>1145.8</v>
      </c>
      <c r="E143" s="19">
        <f t="shared" si="20"/>
        <v>0</v>
      </c>
      <c r="F143" s="21">
        <v>0</v>
      </c>
      <c r="G143" s="21">
        <v>0</v>
      </c>
      <c r="H143" s="19">
        <f t="shared" si="19"/>
        <v>0</v>
      </c>
      <c r="I143" s="21"/>
      <c r="J143" s="21"/>
      <c r="K143" s="19">
        <f t="shared" si="21"/>
        <v>0</v>
      </c>
      <c r="L143" s="21">
        <v>0</v>
      </c>
      <c r="M143" s="21">
        <v>0</v>
      </c>
      <c r="N143" s="19">
        <f t="shared" si="23"/>
        <v>0</v>
      </c>
      <c r="O143" s="21">
        <v>0</v>
      </c>
      <c r="P143" s="21">
        <v>0</v>
      </c>
    </row>
    <row r="144" spans="1:16" ht="14.25" thickTop="1" thickBot="1" x14ac:dyDescent="0.3">
      <c r="A144" s="14" t="s">
        <v>195</v>
      </c>
      <c r="B144" s="15"/>
      <c r="C144" s="6" t="s">
        <v>196</v>
      </c>
      <c r="D144" s="25">
        <f>SUM(D148:D152)</f>
        <v>15000</v>
      </c>
      <c r="E144" s="8">
        <f t="shared" si="20"/>
        <v>16200</v>
      </c>
      <c r="F144" s="16">
        <f>SUM(F148:F152)</f>
        <v>16200</v>
      </c>
      <c r="G144" s="16">
        <f>SUM(G148:G152)</f>
        <v>0</v>
      </c>
      <c r="H144" s="8">
        <f t="shared" si="19"/>
        <v>17200</v>
      </c>
      <c r="I144" s="16">
        <f>SUM(I148:I152)</f>
        <v>17200</v>
      </c>
      <c r="J144" s="16">
        <f>SUM(J148:J152)</f>
        <v>0</v>
      </c>
      <c r="K144" s="8">
        <f t="shared" si="21"/>
        <v>18420</v>
      </c>
      <c r="L144" s="16">
        <f>SUM(L148:L152)</f>
        <v>18420</v>
      </c>
      <c r="M144" s="16">
        <f>SUM(M148:M152)</f>
        <v>0</v>
      </c>
      <c r="N144" s="8">
        <f t="shared" si="23"/>
        <v>18420</v>
      </c>
      <c r="O144" s="16">
        <f>SUM(O148:O152)</f>
        <v>18420</v>
      </c>
      <c r="P144" s="16">
        <f>SUM(P148:P152)</f>
        <v>0</v>
      </c>
    </row>
    <row r="145" spans="1:16" ht="13.5" thickTop="1" x14ac:dyDescent="0.25">
      <c r="A145" s="2"/>
      <c r="B145" s="17"/>
      <c r="C145" s="18" t="s">
        <v>10</v>
      </c>
      <c r="D145" s="18"/>
      <c r="E145" s="19">
        <f t="shared" si="20"/>
        <v>0</v>
      </c>
      <c r="F145" s="19">
        <f>SUM(F146:F147)</f>
        <v>0</v>
      </c>
      <c r="G145" s="19">
        <f>SUM(G146:G147)</f>
        <v>0</v>
      </c>
      <c r="H145" s="19">
        <f t="shared" si="19"/>
        <v>0</v>
      </c>
      <c r="I145" s="19">
        <f>SUM(I146:I147)</f>
        <v>0</v>
      </c>
      <c r="J145" s="19">
        <f>SUM(J146:J147)</f>
        <v>0</v>
      </c>
      <c r="K145" s="19">
        <f t="shared" si="21"/>
        <v>0</v>
      </c>
      <c r="L145" s="19">
        <f>SUM(L146:L147)</f>
        <v>0</v>
      </c>
      <c r="M145" s="19">
        <f>SUM(M146:M147)</f>
        <v>0</v>
      </c>
      <c r="N145" s="19">
        <f t="shared" si="23"/>
        <v>0</v>
      </c>
      <c r="O145" s="19">
        <f>SUM(O146:O147)</f>
        <v>0</v>
      </c>
      <c r="P145" s="19">
        <f>SUM(P146:P147)</f>
        <v>0</v>
      </c>
    </row>
    <row r="146" spans="1:16" x14ac:dyDescent="0.25">
      <c r="A146" s="2"/>
      <c r="B146" s="17"/>
      <c r="C146" s="20" t="s">
        <v>15</v>
      </c>
      <c r="D146" s="20"/>
      <c r="E146" s="19">
        <f t="shared" si="20"/>
        <v>0</v>
      </c>
      <c r="F146" s="21">
        <v>0</v>
      </c>
      <c r="G146" s="21">
        <v>0</v>
      </c>
      <c r="H146" s="19">
        <f t="shared" si="19"/>
        <v>0</v>
      </c>
      <c r="I146" s="21">
        <v>0</v>
      </c>
      <c r="J146" s="21">
        <v>0</v>
      </c>
      <c r="K146" s="19">
        <f t="shared" si="21"/>
        <v>0</v>
      </c>
      <c r="L146" s="21">
        <v>0</v>
      </c>
      <c r="M146" s="21">
        <v>0</v>
      </c>
      <c r="N146" s="19">
        <f t="shared" si="23"/>
        <v>0</v>
      </c>
      <c r="O146" s="21">
        <v>0</v>
      </c>
      <c r="P146" s="21">
        <v>0</v>
      </c>
    </row>
    <row r="147" spans="1:16" x14ac:dyDescent="0.25">
      <c r="A147" s="2"/>
      <c r="B147" s="17"/>
      <c r="C147" s="20" t="s">
        <v>16</v>
      </c>
      <c r="D147" s="20"/>
      <c r="E147" s="19">
        <f t="shared" si="20"/>
        <v>0</v>
      </c>
      <c r="F147" s="21">
        <v>0</v>
      </c>
      <c r="G147" s="21">
        <v>0</v>
      </c>
      <c r="H147" s="19">
        <f t="shared" si="19"/>
        <v>0</v>
      </c>
      <c r="I147" s="21">
        <v>0</v>
      </c>
      <c r="J147" s="21">
        <v>0</v>
      </c>
      <c r="K147" s="19">
        <f t="shared" si="21"/>
        <v>0</v>
      </c>
      <c r="L147" s="21">
        <v>0</v>
      </c>
      <c r="M147" s="21">
        <v>0</v>
      </c>
      <c r="N147" s="19">
        <f t="shared" si="23"/>
        <v>0</v>
      </c>
      <c r="O147" s="21">
        <v>0</v>
      </c>
      <c r="P147" s="21">
        <v>0</v>
      </c>
    </row>
    <row r="148" spans="1:16" ht="25.5" x14ac:dyDescent="0.25">
      <c r="A148" s="3"/>
      <c r="B148" s="22" t="s">
        <v>197</v>
      </c>
      <c r="C148" s="20" t="s">
        <v>198</v>
      </c>
      <c r="D148" s="23">
        <v>1540</v>
      </c>
      <c r="E148" s="19">
        <f t="shared" si="20"/>
        <v>2200</v>
      </c>
      <c r="F148" s="21">
        <v>2200</v>
      </c>
      <c r="G148" s="21">
        <v>0</v>
      </c>
      <c r="H148" s="19">
        <f t="shared" si="19"/>
        <v>2200</v>
      </c>
      <c r="I148" s="21">
        <v>2200</v>
      </c>
      <c r="J148" s="21">
        <v>0</v>
      </c>
      <c r="K148" s="19">
        <f t="shared" si="21"/>
        <v>2420</v>
      </c>
      <c r="L148" s="21">
        <v>2420</v>
      </c>
      <c r="M148" s="21">
        <v>0</v>
      </c>
      <c r="N148" s="19">
        <f t="shared" si="23"/>
        <v>2420</v>
      </c>
      <c r="O148" s="21">
        <v>2420</v>
      </c>
      <c r="P148" s="21">
        <v>0</v>
      </c>
    </row>
    <row r="149" spans="1:16" ht="25.5" x14ac:dyDescent="0.25">
      <c r="A149" s="3"/>
      <c r="B149" s="22" t="s">
        <v>199</v>
      </c>
      <c r="C149" s="20" t="s">
        <v>200</v>
      </c>
      <c r="D149" s="23">
        <v>810</v>
      </c>
      <c r="E149" s="19">
        <f t="shared" si="20"/>
        <v>896</v>
      </c>
      <c r="F149" s="21">
        <f>903.6-7.6</f>
        <v>896</v>
      </c>
      <c r="G149" s="21">
        <v>0</v>
      </c>
      <c r="H149" s="19">
        <f t="shared" ref="H149:H179" si="24">SUM(I149:J149)</f>
        <v>896</v>
      </c>
      <c r="I149" s="21">
        <f>903.6-7.6</f>
        <v>896</v>
      </c>
      <c r="J149" s="21">
        <v>0</v>
      </c>
      <c r="K149" s="19">
        <f t="shared" ref="K149:K179" si="25">SUM(L149:M149)</f>
        <v>896</v>
      </c>
      <c r="L149" s="21">
        <v>896</v>
      </c>
      <c r="M149" s="21">
        <v>0</v>
      </c>
      <c r="N149" s="19">
        <f t="shared" si="23"/>
        <v>896</v>
      </c>
      <c r="O149" s="21">
        <v>896</v>
      </c>
      <c r="P149" s="21">
        <v>0</v>
      </c>
    </row>
    <row r="150" spans="1:16" ht="38.25" x14ac:dyDescent="0.25">
      <c r="A150" s="3"/>
      <c r="B150" s="22" t="s">
        <v>201</v>
      </c>
      <c r="C150" s="20" t="s">
        <v>202</v>
      </c>
      <c r="D150" s="23">
        <v>12206</v>
      </c>
      <c r="E150" s="19">
        <f t="shared" si="20"/>
        <v>12600</v>
      </c>
      <c r="F150" s="21">
        <v>12600</v>
      </c>
      <c r="G150" s="21">
        <v>0</v>
      </c>
      <c r="H150" s="19">
        <f t="shared" si="24"/>
        <v>13600</v>
      </c>
      <c r="I150" s="21">
        <v>13600</v>
      </c>
      <c r="J150" s="21">
        <v>0</v>
      </c>
      <c r="K150" s="19">
        <f t="shared" si="25"/>
        <v>14600</v>
      </c>
      <c r="L150" s="21">
        <v>14600</v>
      </c>
      <c r="M150" s="21">
        <v>0</v>
      </c>
      <c r="N150" s="19">
        <f t="shared" si="23"/>
        <v>14600</v>
      </c>
      <c r="O150" s="21">
        <v>14600</v>
      </c>
      <c r="P150" s="21">
        <v>0</v>
      </c>
    </row>
    <row r="151" spans="1:16" ht="25.5" x14ac:dyDescent="0.25">
      <c r="A151" s="3"/>
      <c r="B151" s="22" t="s">
        <v>203</v>
      </c>
      <c r="C151" s="20" t="s">
        <v>204</v>
      </c>
      <c r="D151" s="23">
        <v>240</v>
      </c>
      <c r="E151" s="19">
        <f t="shared" si="20"/>
        <v>300</v>
      </c>
      <c r="F151" s="21">
        <v>300</v>
      </c>
      <c r="G151" s="21">
        <v>0</v>
      </c>
      <c r="H151" s="19">
        <f t="shared" si="24"/>
        <v>300</v>
      </c>
      <c r="I151" s="21">
        <v>300</v>
      </c>
      <c r="J151" s="21">
        <v>0</v>
      </c>
      <c r="K151" s="19">
        <f t="shared" si="25"/>
        <v>300</v>
      </c>
      <c r="L151" s="21">
        <v>300</v>
      </c>
      <c r="M151" s="21">
        <v>0</v>
      </c>
      <c r="N151" s="19">
        <f t="shared" si="23"/>
        <v>300</v>
      </c>
      <c r="O151" s="21">
        <v>300</v>
      </c>
      <c r="P151" s="21">
        <v>0</v>
      </c>
    </row>
    <row r="152" spans="1:16" ht="39" thickBot="1" x14ac:dyDescent="0.3">
      <c r="A152" s="3"/>
      <c r="B152" s="22" t="s">
        <v>205</v>
      </c>
      <c r="C152" s="20" t="s">
        <v>206</v>
      </c>
      <c r="D152" s="23">
        <v>204</v>
      </c>
      <c r="E152" s="19">
        <f t="shared" si="20"/>
        <v>204</v>
      </c>
      <c r="F152" s="21">
        <v>204</v>
      </c>
      <c r="G152" s="21">
        <v>0</v>
      </c>
      <c r="H152" s="19">
        <f t="shared" si="24"/>
        <v>204</v>
      </c>
      <c r="I152" s="21">
        <v>204</v>
      </c>
      <c r="J152" s="21">
        <v>0</v>
      </c>
      <c r="K152" s="19">
        <f t="shared" si="25"/>
        <v>204</v>
      </c>
      <c r="L152" s="21">
        <v>204</v>
      </c>
      <c r="M152" s="21">
        <v>0</v>
      </c>
      <c r="N152" s="19">
        <f t="shared" si="23"/>
        <v>204</v>
      </c>
      <c r="O152" s="21">
        <v>204</v>
      </c>
      <c r="P152" s="21">
        <v>0</v>
      </c>
    </row>
    <row r="153" spans="1:16" ht="27" thickTop="1" thickBot="1" x14ac:dyDescent="0.3">
      <c r="A153" s="14" t="s">
        <v>207</v>
      </c>
      <c r="B153" s="15"/>
      <c r="C153" s="6" t="s">
        <v>208</v>
      </c>
      <c r="D153" s="25">
        <v>2000</v>
      </c>
      <c r="E153" s="8">
        <f t="shared" si="20"/>
        <v>2000</v>
      </c>
      <c r="F153" s="16">
        <f>F157</f>
        <v>2000</v>
      </c>
      <c r="G153" s="16">
        <f>G157</f>
        <v>0</v>
      </c>
      <c r="H153" s="8">
        <f t="shared" si="24"/>
        <v>2500</v>
      </c>
      <c r="I153" s="16">
        <f>I157</f>
        <v>2500</v>
      </c>
      <c r="J153" s="16">
        <f>J157</f>
        <v>0</v>
      </c>
      <c r="K153" s="8">
        <f t="shared" si="25"/>
        <v>2500</v>
      </c>
      <c r="L153" s="16">
        <f>L157</f>
        <v>2500</v>
      </c>
      <c r="M153" s="16">
        <f>M157</f>
        <v>0</v>
      </c>
      <c r="N153" s="8">
        <f t="shared" ref="N153:N182" si="26">SUM(O153:P153)</f>
        <v>2500</v>
      </c>
      <c r="O153" s="16">
        <f>O157</f>
        <v>2500</v>
      </c>
      <c r="P153" s="16">
        <f>P157</f>
        <v>0</v>
      </c>
    </row>
    <row r="154" spans="1:16" ht="13.5" thickTop="1" x14ac:dyDescent="0.25">
      <c r="A154" s="2"/>
      <c r="B154" s="17"/>
      <c r="C154" s="18" t="s">
        <v>10</v>
      </c>
      <c r="D154" s="18"/>
      <c r="E154" s="19">
        <f t="shared" si="20"/>
        <v>0</v>
      </c>
      <c r="F154" s="19">
        <f>SUM(F155:F156)</f>
        <v>0</v>
      </c>
      <c r="G154" s="19">
        <f>SUM(G155:G156)</f>
        <v>0</v>
      </c>
      <c r="H154" s="19">
        <f t="shared" si="24"/>
        <v>0</v>
      </c>
      <c r="I154" s="19">
        <f>SUM(I155:I156)</f>
        <v>0</v>
      </c>
      <c r="J154" s="19">
        <f>SUM(J155:J156)</f>
        <v>0</v>
      </c>
      <c r="K154" s="19">
        <f t="shared" si="25"/>
        <v>0</v>
      </c>
      <c r="L154" s="19">
        <f>SUM(L155:L156)</f>
        <v>0</v>
      </c>
      <c r="M154" s="19">
        <f>SUM(M155:M156)</f>
        <v>0</v>
      </c>
      <c r="N154" s="19">
        <f t="shared" si="26"/>
        <v>0</v>
      </c>
      <c r="O154" s="19">
        <f>SUM(O155:O156)</f>
        <v>0</v>
      </c>
      <c r="P154" s="19">
        <f>SUM(P155:P156)</f>
        <v>0</v>
      </c>
    </row>
    <row r="155" spans="1:16" x14ac:dyDescent="0.25">
      <c r="A155" s="2"/>
      <c r="B155" s="17"/>
      <c r="C155" s="20" t="s">
        <v>15</v>
      </c>
      <c r="D155" s="20"/>
      <c r="E155" s="19">
        <f t="shared" si="20"/>
        <v>0</v>
      </c>
      <c r="F155" s="21">
        <v>0</v>
      </c>
      <c r="G155" s="21">
        <v>0</v>
      </c>
      <c r="H155" s="19">
        <f t="shared" si="24"/>
        <v>0</v>
      </c>
      <c r="I155" s="21">
        <v>0</v>
      </c>
      <c r="J155" s="21">
        <v>0</v>
      </c>
      <c r="K155" s="19">
        <f t="shared" si="25"/>
        <v>0</v>
      </c>
      <c r="L155" s="21">
        <v>0</v>
      </c>
      <c r="M155" s="21">
        <v>0</v>
      </c>
      <c r="N155" s="19">
        <f t="shared" si="26"/>
        <v>0</v>
      </c>
      <c r="O155" s="21">
        <v>0</v>
      </c>
      <c r="P155" s="21">
        <v>0</v>
      </c>
    </row>
    <row r="156" spans="1:16" x14ac:dyDescent="0.25">
      <c r="A156" s="2"/>
      <c r="B156" s="17"/>
      <c r="C156" s="20" t="s">
        <v>16</v>
      </c>
      <c r="D156" s="20"/>
      <c r="E156" s="19">
        <f t="shared" si="20"/>
        <v>0</v>
      </c>
      <c r="F156" s="21">
        <v>0</v>
      </c>
      <c r="G156" s="21">
        <v>0</v>
      </c>
      <c r="H156" s="19">
        <f t="shared" si="24"/>
        <v>0</v>
      </c>
      <c r="I156" s="21">
        <v>0</v>
      </c>
      <c r="J156" s="21">
        <v>0</v>
      </c>
      <c r="K156" s="19">
        <f t="shared" si="25"/>
        <v>0</v>
      </c>
      <c r="L156" s="21">
        <v>0</v>
      </c>
      <c r="M156" s="21">
        <v>0</v>
      </c>
      <c r="N156" s="19">
        <f t="shared" si="26"/>
        <v>0</v>
      </c>
      <c r="O156" s="21">
        <v>0</v>
      </c>
      <c r="P156" s="21">
        <v>0</v>
      </c>
    </row>
    <row r="157" spans="1:16" ht="51.75" thickBot="1" x14ac:dyDescent="0.3">
      <c r="A157" s="3"/>
      <c r="B157" s="22" t="s">
        <v>209</v>
      </c>
      <c r="C157" s="20" t="s">
        <v>210</v>
      </c>
      <c r="D157" s="20"/>
      <c r="E157" s="19">
        <f t="shared" si="20"/>
        <v>2000</v>
      </c>
      <c r="F157" s="21">
        <v>2000</v>
      </c>
      <c r="G157" s="21">
        <v>0</v>
      </c>
      <c r="H157" s="19">
        <f t="shared" si="24"/>
        <v>2500</v>
      </c>
      <c r="I157" s="21">
        <v>2500</v>
      </c>
      <c r="J157" s="21">
        <v>0</v>
      </c>
      <c r="K157" s="19">
        <f t="shared" si="25"/>
        <v>2500</v>
      </c>
      <c r="L157" s="21">
        <v>2500</v>
      </c>
      <c r="M157" s="21">
        <v>0</v>
      </c>
      <c r="N157" s="19">
        <f t="shared" si="26"/>
        <v>2500</v>
      </c>
      <c r="O157" s="21">
        <v>2500</v>
      </c>
      <c r="P157" s="21">
        <v>0</v>
      </c>
    </row>
    <row r="158" spans="1:16" ht="27" thickTop="1" thickBot="1" x14ac:dyDescent="0.3">
      <c r="A158" s="14" t="s">
        <v>211</v>
      </c>
      <c r="B158" s="15"/>
      <c r="C158" s="6" t="s">
        <v>212</v>
      </c>
      <c r="D158" s="25">
        <f>SUM(D162:D167)</f>
        <v>38640</v>
      </c>
      <c r="E158" s="8">
        <f t="shared" si="20"/>
        <v>40400</v>
      </c>
      <c r="F158" s="16">
        <f>SUM(F162:F167)</f>
        <v>40400</v>
      </c>
      <c r="G158" s="16">
        <f>SUM(G162:G167)</f>
        <v>0</v>
      </c>
      <c r="H158" s="8">
        <f t="shared" si="24"/>
        <v>42800</v>
      </c>
      <c r="I158" s="16">
        <f>SUM(I162:I167)</f>
        <v>42800</v>
      </c>
      <c r="J158" s="16">
        <f>SUM(J162:J167)</f>
        <v>0</v>
      </c>
      <c r="K158" s="8">
        <f t="shared" si="25"/>
        <v>46971</v>
      </c>
      <c r="L158" s="16">
        <f>SUM(L162:L167)</f>
        <v>46971</v>
      </c>
      <c r="M158" s="16">
        <f>SUM(M162:M167)</f>
        <v>0</v>
      </c>
      <c r="N158" s="8">
        <f t="shared" si="26"/>
        <v>46971</v>
      </c>
      <c r="O158" s="16">
        <f>SUM(O162:O167)</f>
        <v>46971</v>
      </c>
      <c r="P158" s="16">
        <f>SUM(P162:P167)</f>
        <v>0</v>
      </c>
    </row>
    <row r="159" spans="1:16" ht="13.5" thickTop="1" x14ac:dyDescent="0.25">
      <c r="A159" s="2"/>
      <c r="B159" s="17"/>
      <c r="C159" s="18" t="s">
        <v>10</v>
      </c>
      <c r="D159" s="18"/>
      <c r="E159" s="19">
        <f t="shared" si="20"/>
        <v>0</v>
      </c>
      <c r="F159" s="19">
        <f>SUM(F160:F161)</f>
        <v>0</v>
      </c>
      <c r="G159" s="19">
        <f>SUM(G160:G161)</f>
        <v>0</v>
      </c>
      <c r="H159" s="19">
        <f t="shared" si="24"/>
        <v>0</v>
      </c>
      <c r="I159" s="19">
        <f>SUM(I160:I161)</f>
        <v>0</v>
      </c>
      <c r="J159" s="19">
        <f>SUM(J160:J161)</f>
        <v>0</v>
      </c>
      <c r="K159" s="19">
        <f t="shared" si="25"/>
        <v>0</v>
      </c>
      <c r="L159" s="19">
        <f>SUM(L160:L161)</f>
        <v>0</v>
      </c>
      <c r="M159" s="19">
        <f>SUM(M160:M161)</f>
        <v>0</v>
      </c>
      <c r="N159" s="19">
        <f t="shared" si="26"/>
        <v>0</v>
      </c>
      <c r="O159" s="19">
        <f>SUM(O160:O161)</f>
        <v>0</v>
      </c>
      <c r="P159" s="19">
        <f>SUM(P160:P161)</f>
        <v>0</v>
      </c>
    </row>
    <row r="160" spans="1:16" x14ac:dyDescent="0.25">
      <c r="A160" s="2"/>
      <c r="B160" s="17"/>
      <c r="C160" s="20" t="s">
        <v>15</v>
      </c>
      <c r="D160" s="20"/>
      <c r="E160" s="19">
        <f t="shared" si="20"/>
        <v>0</v>
      </c>
      <c r="F160" s="21">
        <v>0</v>
      </c>
      <c r="G160" s="21">
        <v>0</v>
      </c>
      <c r="H160" s="19">
        <f t="shared" si="24"/>
        <v>0</v>
      </c>
      <c r="I160" s="21">
        <v>0</v>
      </c>
      <c r="J160" s="21">
        <v>0</v>
      </c>
      <c r="K160" s="19">
        <f t="shared" si="25"/>
        <v>0</v>
      </c>
      <c r="L160" s="21">
        <v>0</v>
      </c>
      <c r="M160" s="21">
        <v>0</v>
      </c>
      <c r="N160" s="19">
        <f t="shared" si="26"/>
        <v>0</v>
      </c>
      <c r="O160" s="21">
        <v>0</v>
      </c>
      <c r="P160" s="21">
        <v>0</v>
      </c>
    </row>
    <row r="161" spans="1:16" x14ac:dyDescent="0.25">
      <c r="A161" s="2"/>
      <c r="B161" s="17"/>
      <c r="C161" s="20" t="s">
        <v>16</v>
      </c>
      <c r="D161" s="20"/>
      <c r="E161" s="19">
        <f t="shared" si="20"/>
        <v>0</v>
      </c>
      <c r="F161" s="21">
        <v>0</v>
      </c>
      <c r="G161" s="21">
        <v>0</v>
      </c>
      <c r="H161" s="19">
        <f t="shared" si="24"/>
        <v>0</v>
      </c>
      <c r="I161" s="21">
        <v>0</v>
      </c>
      <c r="J161" s="21">
        <v>0</v>
      </c>
      <c r="K161" s="19">
        <f t="shared" si="25"/>
        <v>0</v>
      </c>
      <c r="L161" s="21">
        <v>0</v>
      </c>
      <c r="M161" s="21">
        <v>0</v>
      </c>
      <c r="N161" s="19">
        <f t="shared" si="26"/>
        <v>0</v>
      </c>
      <c r="O161" s="21">
        <v>0</v>
      </c>
      <c r="P161" s="21">
        <v>0</v>
      </c>
    </row>
    <row r="162" spans="1:16" x14ac:dyDescent="0.25">
      <c r="A162" s="3"/>
      <c r="B162" s="22" t="s">
        <v>213</v>
      </c>
      <c r="C162" s="20" t="s">
        <v>214</v>
      </c>
      <c r="D162" s="23">
        <v>16238</v>
      </c>
      <c r="E162" s="19">
        <f t="shared" si="20"/>
        <v>18981</v>
      </c>
      <c r="F162" s="21">
        <f>20000-1019</f>
        <v>18981</v>
      </c>
      <c r="G162" s="21">
        <v>0</v>
      </c>
      <c r="H162" s="19">
        <f t="shared" si="24"/>
        <v>19300</v>
      </c>
      <c r="I162" s="21">
        <v>19300</v>
      </c>
      <c r="J162" s="21">
        <v>0</v>
      </c>
      <c r="K162" s="19">
        <f t="shared" si="25"/>
        <v>20800</v>
      </c>
      <c r="L162" s="21">
        <v>20800</v>
      </c>
      <c r="M162" s="21">
        <v>0</v>
      </c>
      <c r="N162" s="19">
        <f t="shared" si="26"/>
        <v>20800</v>
      </c>
      <c r="O162" s="21">
        <v>20800</v>
      </c>
      <c r="P162" s="21">
        <v>0</v>
      </c>
    </row>
    <row r="163" spans="1:16" ht="25.5" x14ac:dyDescent="0.25">
      <c r="A163" s="3"/>
      <c r="B163" s="22" t="s">
        <v>215</v>
      </c>
      <c r="C163" s="20" t="s">
        <v>216</v>
      </c>
      <c r="D163" s="23">
        <v>110</v>
      </c>
      <c r="E163" s="19">
        <f t="shared" si="20"/>
        <v>133</v>
      </c>
      <c r="F163" s="21">
        <v>133</v>
      </c>
      <c r="G163" s="21">
        <v>0</v>
      </c>
      <c r="H163" s="19">
        <f t="shared" si="24"/>
        <v>135</v>
      </c>
      <c r="I163" s="21">
        <v>135</v>
      </c>
      <c r="J163" s="21">
        <v>0</v>
      </c>
      <c r="K163" s="19">
        <f t="shared" si="25"/>
        <v>135</v>
      </c>
      <c r="L163" s="21">
        <v>135</v>
      </c>
      <c r="M163" s="21">
        <v>0</v>
      </c>
      <c r="N163" s="19">
        <f t="shared" si="26"/>
        <v>135</v>
      </c>
      <c r="O163" s="21">
        <v>135</v>
      </c>
      <c r="P163" s="21">
        <v>0</v>
      </c>
    </row>
    <row r="164" spans="1:16" ht="63.75" x14ac:dyDescent="0.25">
      <c r="A164" s="3"/>
      <c r="B164" s="22" t="s">
        <v>217</v>
      </c>
      <c r="C164" s="20" t="s">
        <v>218</v>
      </c>
      <c r="D164" s="23">
        <v>21106</v>
      </c>
      <c r="E164" s="19">
        <f t="shared" si="20"/>
        <v>20000</v>
      </c>
      <c r="F164" s="21">
        <v>20000</v>
      </c>
      <c r="G164" s="21">
        <v>0</v>
      </c>
      <c r="H164" s="19">
        <f t="shared" si="24"/>
        <v>21929</v>
      </c>
      <c r="I164" s="21">
        <v>21929</v>
      </c>
      <c r="J164" s="21">
        <v>0</v>
      </c>
      <c r="K164" s="19">
        <f t="shared" si="25"/>
        <v>24000</v>
      </c>
      <c r="L164" s="21">
        <v>24000</v>
      </c>
      <c r="M164" s="21">
        <v>0</v>
      </c>
      <c r="N164" s="19">
        <f t="shared" si="26"/>
        <v>24000</v>
      </c>
      <c r="O164" s="21">
        <v>24000</v>
      </c>
      <c r="P164" s="21">
        <v>0</v>
      </c>
    </row>
    <row r="165" spans="1:16" x14ac:dyDescent="0.25">
      <c r="A165" s="3"/>
      <c r="B165" s="22" t="s">
        <v>219</v>
      </c>
      <c r="C165" s="20" t="s">
        <v>220</v>
      </c>
      <c r="D165" s="23">
        <v>500</v>
      </c>
      <c r="E165" s="19">
        <f t="shared" si="20"/>
        <v>500</v>
      </c>
      <c r="F165" s="21">
        <v>500</v>
      </c>
      <c r="G165" s="21">
        <v>0</v>
      </c>
      <c r="H165" s="19">
        <f t="shared" si="24"/>
        <v>500</v>
      </c>
      <c r="I165" s="21">
        <v>500</v>
      </c>
      <c r="J165" s="21">
        <v>0</v>
      </c>
      <c r="K165" s="19">
        <f t="shared" si="25"/>
        <v>500</v>
      </c>
      <c r="L165" s="21">
        <v>500</v>
      </c>
      <c r="M165" s="21">
        <v>0</v>
      </c>
      <c r="N165" s="19">
        <f t="shared" si="26"/>
        <v>500</v>
      </c>
      <c r="O165" s="21">
        <v>500</v>
      </c>
      <c r="P165" s="21">
        <v>0</v>
      </c>
    </row>
    <row r="166" spans="1:16" ht="38.25" x14ac:dyDescent="0.25">
      <c r="A166" s="3"/>
      <c r="B166" s="22" t="s">
        <v>221</v>
      </c>
      <c r="C166" s="20" t="s">
        <v>222</v>
      </c>
      <c r="D166" s="23">
        <v>650</v>
      </c>
      <c r="E166" s="19">
        <f t="shared" si="20"/>
        <v>750</v>
      </c>
      <c r="F166" s="21">
        <v>750</v>
      </c>
      <c r="G166" s="21">
        <v>0</v>
      </c>
      <c r="H166" s="19">
        <f t="shared" si="24"/>
        <v>900</v>
      </c>
      <c r="I166" s="21">
        <v>900</v>
      </c>
      <c r="J166" s="21">
        <v>0</v>
      </c>
      <c r="K166" s="19">
        <f t="shared" si="25"/>
        <v>1500</v>
      </c>
      <c r="L166" s="21">
        <v>1500</v>
      </c>
      <c r="M166" s="21">
        <v>0</v>
      </c>
      <c r="N166" s="19">
        <f t="shared" si="26"/>
        <v>1500</v>
      </c>
      <c r="O166" s="21">
        <v>1500</v>
      </c>
      <c r="P166" s="21">
        <v>0</v>
      </c>
    </row>
    <row r="167" spans="1:16" ht="26.25" thickBot="1" x14ac:dyDescent="0.3">
      <c r="A167" s="3"/>
      <c r="B167" s="22" t="s">
        <v>223</v>
      </c>
      <c r="C167" s="20" t="s">
        <v>224</v>
      </c>
      <c r="D167" s="23">
        <v>36</v>
      </c>
      <c r="E167" s="19">
        <f t="shared" si="20"/>
        <v>36</v>
      </c>
      <c r="F167" s="21">
        <v>36</v>
      </c>
      <c r="G167" s="21">
        <v>0</v>
      </c>
      <c r="H167" s="19">
        <f t="shared" si="24"/>
        <v>36</v>
      </c>
      <c r="I167" s="21">
        <v>36</v>
      </c>
      <c r="J167" s="21">
        <v>0</v>
      </c>
      <c r="K167" s="19">
        <f t="shared" si="25"/>
        <v>36</v>
      </c>
      <c r="L167" s="21">
        <v>36</v>
      </c>
      <c r="M167" s="21">
        <v>0</v>
      </c>
      <c r="N167" s="19">
        <f t="shared" si="26"/>
        <v>36</v>
      </c>
      <c r="O167" s="21">
        <v>36</v>
      </c>
      <c r="P167" s="21">
        <v>0</v>
      </c>
    </row>
    <row r="168" spans="1:16" ht="27" thickTop="1" thickBot="1" x14ac:dyDescent="0.3">
      <c r="A168" s="14" t="s">
        <v>225</v>
      </c>
      <c r="B168" s="15"/>
      <c r="C168" s="6" t="s">
        <v>226</v>
      </c>
      <c r="D168" s="25">
        <f>SUM(D172:D174)</f>
        <v>2300</v>
      </c>
      <c r="E168" s="8">
        <f t="shared" si="20"/>
        <v>4416</v>
      </c>
      <c r="F168" s="16">
        <f>SUM(F172:F174)</f>
        <v>4416</v>
      </c>
      <c r="G168" s="16">
        <f>SUM(G172:G174)</f>
        <v>0</v>
      </c>
      <c r="H168" s="8">
        <f t="shared" si="24"/>
        <v>4416</v>
      </c>
      <c r="I168" s="16">
        <f>SUM(I172:I174)</f>
        <v>4416</v>
      </c>
      <c r="J168" s="16">
        <f>SUM(J172:J174)</f>
        <v>0</v>
      </c>
      <c r="K168" s="8">
        <f t="shared" si="25"/>
        <v>5035</v>
      </c>
      <c r="L168" s="16">
        <f>SUM(L172:L174)</f>
        <v>5035</v>
      </c>
      <c r="M168" s="16">
        <f>SUM(M172:M174)</f>
        <v>0</v>
      </c>
      <c r="N168" s="8">
        <f t="shared" si="26"/>
        <v>5035</v>
      </c>
      <c r="O168" s="16">
        <f>SUM(O172:O174)</f>
        <v>5035</v>
      </c>
      <c r="P168" s="16">
        <f>SUM(P172:P174)</f>
        <v>0</v>
      </c>
    </row>
    <row r="169" spans="1:16" ht="13.5" thickTop="1" x14ac:dyDescent="0.25">
      <c r="A169" s="2"/>
      <c r="B169" s="17"/>
      <c r="C169" s="18" t="s">
        <v>10</v>
      </c>
      <c r="D169" s="18"/>
      <c r="E169" s="19">
        <f t="shared" si="20"/>
        <v>0</v>
      </c>
      <c r="F169" s="19">
        <f>SUM(F170:F171)</f>
        <v>0</v>
      </c>
      <c r="G169" s="19">
        <f>SUM(G170:G171)</f>
        <v>0</v>
      </c>
      <c r="H169" s="19">
        <f t="shared" si="24"/>
        <v>0</v>
      </c>
      <c r="I169" s="19">
        <f>SUM(I170:I171)</f>
        <v>0</v>
      </c>
      <c r="J169" s="19">
        <f>SUM(J170:J171)</f>
        <v>0</v>
      </c>
      <c r="K169" s="19">
        <f t="shared" si="25"/>
        <v>0</v>
      </c>
      <c r="L169" s="19">
        <f>SUM(L170:L171)</f>
        <v>0</v>
      </c>
      <c r="M169" s="19">
        <f>SUM(M170:M171)</f>
        <v>0</v>
      </c>
      <c r="N169" s="19">
        <f t="shared" si="26"/>
        <v>0</v>
      </c>
      <c r="O169" s="19">
        <f>SUM(O170:O171)</f>
        <v>0</v>
      </c>
      <c r="P169" s="19">
        <f>SUM(P170:P171)</f>
        <v>0</v>
      </c>
    </row>
    <row r="170" spans="1:16" x14ac:dyDescent="0.25">
      <c r="A170" s="2"/>
      <c r="B170" s="17"/>
      <c r="C170" s="20" t="s">
        <v>15</v>
      </c>
      <c r="D170" s="20"/>
      <c r="E170" s="19">
        <f t="shared" si="20"/>
        <v>0</v>
      </c>
      <c r="F170" s="21">
        <v>0</v>
      </c>
      <c r="G170" s="21">
        <v>0</v>
      </c>
      <c r="H170" s="19">
        <f t="shared" si="24"/>
        <v>0</v>
      </c>
      <c r="I170" s="21">
        <v>0</v>
      </c>
      <c r="J170" s="21">
        <v>0</v>
      </c>
      <c r="K170" s="19">
        <f t="shared" si="25"/>
        <v>0</v>
      </c>
      <c r="L170" s="21">
        <v>0</v>
      </c>
      <c r="M170" s="21">
        <v>0</v>
      </c>
      <c r="N170" s="19">
        <f t="shared" si="26"/>
        <v>0</v>
      </c>
      <c r="O170" s="21">
        <v>0</v>
      </c>
      <c r="P170" s="21">
        <v>0</v>
      </c>
    </row>
    <row r="171" spans="1:16" x14ac:dyDescent="0.25">
      <c r="A171" s="2"/>
      <c r="B171" s="17"/>
      <c r="C171" s="20" t="s">
        <v>16</v>
      </c>
      <c r="D171" s="20"/>
      <c r="E171" s="19">
        <f t="shared" si="20"/>
        <v>0</v>
      </c>
      <c r="F171" s="21">
        <v>0</v>
      </c>
      <c r="G171" s="21">
        <v>0</v>
      </c>
      <c r="H171" s="19">
        <f t="shared" si="24"/>
        <v>0</v>
      </c>
      <c r="I171" s="21">
        <v>0</v>
      </c>
      <c r="J171" s="21">
        <v>0</v>
      </c>
      <c r="K171" s="19">
        <f t="shared" si="25"/>
        <v>0</v>
      </c>
      <c r="L171" s="21">
        <v>0</v>
      </c>
      <c r="M171" s="21">
        <v>0</v>
      </c>
      <c r="N171" s="19">
        <f t="shared" si="26"/>
        <v>0</v>
      </c>
      <c r="O171" s="21">
        <v>0</v>
      </c>
      <c r="P171" s="21">
        <v>0</v>
      </c>
    </row>
    <row r="172" spans="1:16" ht="38.25" x14ac:dyDescent="0.25">
      <c r="A172" s="3"/>
      <c r="B172" s="22" t="s">
        <v>227</v>
      </c>
      <c r="C172" s="20" t="s">
        <v>228</v>
      </c>
      <c r="D172" s="23">
        <v>370</v>
      </c>
      <c r="E172" s="19">
        <f t="shared" si="20"/>
        <v>600</v>
      </c>
      <c r="F172" s="21">
        <v>600</v>
      </c>
      <c r="G172" s="21">
        <v>0</v>
      </c>
      <c r="H172" s="19">
        <f t="shared" si="24"/>
        <v>600</v>
      </c>
      <c r="I172" s="21">
        <v>600</v>
      </c>
      <c r="J172" s="21">
        <v>0</v>
      </c>
      <c r="K172" s="19">
        <f t="shared" si="25"/>
        <v>690</v>
      </c>
      <c r="L172" s="21">
        <v>690</v>
      </c>
      <c r="M172" s="21">
        <v>0</v>
      </c>
      <c r="N172" s="19">
        <f t="shared" si="26"/>
        <v>690</v>
      </c>
      <c r="O172" s="21">
        <v>690</v>
      </c>
      <c r="P172" s="21">
        <v>0</v>
      </c>
    </row>
    <row r="173" spans="1:16" ht="51" x14ac:dyDescent="0.25">
      <c r="A173" s="3"/>
      <c r="B173" s="22" t="s">
        <v>229</v>
      </c>
      <c r="C173" s="20" t="s">
        <v>230</v>
      </c>
      <c r="D173" s="23">
        <v>930</v>
      </c>
      <c r="E173" s="19">
        <f t="shared" si="20"/>
        <v>2160</v>
      </c>
      <c r="F173" s="21">
        <v>2160</v>
      </c>
      <c r="G173" s="21">
        <v>0</v>
      </c>
      <c r="H173" s="19">
        <f t="shared" si="24"/>
        <v>2160</v>
      </c>
      <c r="I173" s="21">
        <v>2160</v>
      </c>
      <c r="J173" s="21">
        <v>0</v>
      </c>
      <c r="K173" s="19">
        <f t="shared" si="25"/>
        <v>2484</v>
      </c>
      <c r="L173" s="21">
        <v>2484</v>
      </c>
      <c r="M173" s="21">
        <v>0</v>
      </c>
      <c r="N173" s="19">
        <f t="shared" si="26"/>
        <v>2484</v>
      </c>
      <c r="O173" s="21">
        <v>2484</v>
      </c>
      <c r="P173" s="21">
        <v>0</v>
      </c>
    </row>
    <row r="174" spans="1:16" ht="90" customHeight="1" thickBot="1" x14ac:dyDescent="0.3">
      <c r="A174" s="3"/>
      <c r="B174" s="22" t="s">
        <v>231</v>
      </c>
      <c r="C174" s="20" t="s">
        <v>232</v>
      </c>
      <c r="D174" s="23">
        <v>1000</v>
      </c>
      <c r="E174" s="19">
        <f t="shared" si="20"/>
        <v>1656</v>
      </c>
      <c r="F174" s="21">
        <v>1656</v>
      </c>
      <c r="G174" s="21">
        <v>0</v>
      </c>
      <c r="H174" s="19">
        <f t="shared" si="24"/>
        <v>1656</v>
      </c>
      <c r="I174" s="21">
        <v>1656</v>
      </c>
      <c r="J174" s="21">
        <v>0</v>
      </c>
      <c r="K174" s="19">
        <f t="shared" si="25"/>
        <v>1861</v>
      </c>
      <c r="L174" s="21">
        <v>1861</v>
      </c>
      <c r="M174" s="21">
        <v>0</v>
      </c>
      <c r="N174" s="19">
        <f t="shared" si="26"/>
        <v>1861</v>
      </c>
      <c r="O174" s="21">
        <v>1861</v>
      </c>
      <c r="P174" s="21">
        <v>0</v>
      </c>
    </row>
    <row r="175" spans="1:16" ht="55.5" customHeight="1" thickTop="1" thickBot="1" x14ac:dyDescent="0.3">
      <c r="A175" s="14" t="s">
        <v>233</v>
      </c>
      <c r="B175" s="15"/>
      <c r="C175" s="6" t="s">
        <v>234</v>
      </c>
      <c r="D175" s="25">
        <f>D179+D180+D181+D182</f>
        <v>11200</v>
      </c>
      <c r="E175" s="8">
        <f t="shared" si="20"/>
        <v>12480</v>
      </c>
      <c r="F175" s="16">
        <f>F179+F180+F181+F182</f>
        <v>12480</v>
      </c>
      <c r="G175" s="16">
        <f>SUM(G179:G182)</f>
        <v>0</v>
      </c>
      <c r="H175" s="8">
        <f t="shared" si="24"/>
        <v>12500</v>
      </c>
      <c r="I175" s="16">
        <f>I179+I180+I181+I182</f>
        <v>12500</v>
      </c>
      <c r="J175" s="16">
        <f>SUM(J179:J182)</f>
        <v>0</v>
      </c>
      <c r="K175" s="8">
        <f t="shared" si="25"/>
        <v>13700</v>
      </c>
      <c r="L175" s="16">
        <f>L179+L180+L181+L182</f>
        <v>13700</v>
      </c>
      <c r="M175" s="16">
        <f>SUM(M179:M182)</f>
        <v>0</v>
      </c>
      <c r="N175" s="8">
        <f t="shared" si="26"/>
        <v>13700</v>
      </c>
      <c r="O175" s="16">
        <f>O179+O180+O181+O182</f>
        <v>13700</v>
      </c>
      <c r="P175" s="16">
        <f>SUM(P179:P182)</f>
        <v>0</v>
      </c>
    </row>
    <row r="176" spans="1:16" ht="13.5" thickTop="1" x14ac:dyDescent="0.25">
      <c r="A176" s="2"/>
      <c r="B176" s="17"/>
      <c r="C176" s="18" t="s">
        <v>10</v>
      </c>
      <c r="D176" s="18"/>
      <c r="E176" s="19">
        <f t="shared" si="20"/>
        <v>0</v>
      </c>
      <c r="F176" s="19">
        <f>SUM(F177:F178)</f>
        <v>0</v>
      </c>
      <c r="G176" s="19">
        <f>SUM(G177:G178)</f>
        <v>0</v>
      </c>
      <c r="H176" s="19">
        <f t="shared" si="24"/>
        <v>0</v>
      </c>
      <c r="I176" s="19">
        <f>SUM(I177:I178)</f>
        <v>0</v>
      </c>
      <c r="J176" s="19">
        <f>SUM(J177:J178)</f>
        <v>0</v>
      </c>
      <c r="K176" s="19">
        <f t="shared" si="25"/>
        <v>0</v>
      </c>
      <c r="L176" s="19">
        <f>SUM(L177:L178)</f>
        <v>0</v>
      </c>
      <c r="M176" s="19">
        <f>SUM(M177:M178)</f>
        <v>0</v>
      </c>
      <c r="N176" s="19">
        <f t="shared" si="26"/>
        <v>0</v>
      </c>
      <c r="O176" s="19">
        <f>SUM(O177:O178)</f>
        <v>0</v>
      </c>
      <c r="P176" s="19">
        <f>SUM(P177:P178)</f>
        <v>0</v>
      </c>
    </row>
    <row r="177" spans="1:16" x14ac:dyDescent="0.25">
      <c r="A177" s="2"/>
      <c r="B177" s="17"/>
      <c r="C177" s="20" t="s">
        <v>15</v>
      </c>
      <c r="D177" s="20"/>
      <c r="E177" s="19">
        <f t="shared" si="20"/>
        <v>0</v>
      </c>
      <c r="F177" s="21">
        <v>0</v>
      </c>
      <c r="G177" s="21">
        <v>0</v>
      </c>
      <c r="H177" s="19">
        <f t="shared" si="24"/>
        <v>0</v>
      </c>
      <c r="I177" s="21">
        <v>0</v>
      </c>
      <c r="J177" s="21">
        <v>0</v>
      </c>
      <c r="K177" s="19">
        <f t="shared" si="25"/>
        <v>0</v>
      </c>
      <c r="L177" s="21">
        <v>0</v>
      </c>
      <c r="M177" s="21">
        <v>0</v>
      </c>
      <c r="N177" s="19">
        <f t="shared" si="26"/>
        <v>0</v>
      </c>
      <c r="O177" s="21">
        <v>0</v>
      </c>
      <c r="P177" s="21">
        <v>0</v>
      </c>
    </row>
    <row r="178" spans="1:16" x14ac:dyDescent="0.25">
      <c r="A178" s="2"/>
      <c r="B178" s="17"/>
      <c r="C178" s="20" t="s">
        <v>16</v>
      </c>
      <c r="D178" s="20"/>
      <c r="E178" s="19">
        <f t="shared" si="20"/>
        <v>0</v>
      </c>
      <c r="F178" s="21">
        <v>0</v>
      </c>
      <c r="G178" s="21">
        <v>0</v>
      </c>
      <c r="H178" s="19">
        <f t="shared" si="24"/>
        <v>0</v>
      </c>
      <c r="I178" s="21">
        <v>0</v>
      </c>
      <c r="J178" s="21">
        <v>0</v>
      </c>
      <c r="K178" s="19">
        <f t="shared" si="25"/>
        <v>0</v>
      </c>
      <c r="L178" s="21">
        <v>0</v>
      </c>
      <c r="M178" s="21">
        <v>0</v>
      </c>
      <c r="N178" s="19">
        <f t="shared" si="26"/>
        <v>0</v>
      </c>
      <c r="O178" s="21">
        <v>0</v>
      </c>
      <c r="P178" s="21">
        <v>0</v>
      </c>
    </row>
    <row r="179" spans="1:16" ht="38.25" x14ac:dyDescent="0.25">
      <c r="A179" s="3"/>
      <c r="B179" s="22" t="s">
        <v>235</v>
      </c>
      <c r="C179" s="20" t="s">
        <v>236</v>
      </c>
      <c r="D179" s="23">
        <v>70</v>
      </c>
      <c r="E179" s="19">
        <f t="shared" si="20"/>
        <v>70</v>
      </c>
      <c r="F179" s="26">
        <v>70</v>
      </c>
      <c r="G179" s="21">
        <v>0</v>
      </c>
      <c r="H179" s="19">
        <f t="shared" si="24"/>
        <v>90</v>
      </c>
      <c r="I179" s="21">
        <v>90</v>
      </c>
      <c r="J179" s="21">
        <v>0</v>
      </c>
      <c r="K179" s="19">
        <f t="shared" si="25"/>
        <v>90</v>
      </c>
      <c r="L179" s="21">
        <v>90</v>
      </c>
      <c r="M179" s="21">
        <v>0</v>
      </c>
      <c r="N179" s="19">
        <f t="shared" si="26"/>
        <v>90</v>
      </c>
      <c r="O179" s="21">
        <v>90</v>
      </c>
      <c r="P179" s="21">
        <v>0</v>
      </c>
    </row>
    <row r="180" spans="1:16" ht="54" customHeight="1" x14ac:dyDescent="0.25">
      <c r="A180" s="3"/>
      <c r="B180" s="22" t="s">
        <v>237</v>
      </c>
      <c r="C180" s="20" t="s">
        <v>238</v>
      </c>
      <c r="D180" s="23">
        <v>400</v>
      </c>
      <c r="E180" s="19">
        <f t="shared" ref="E180:E209" si="27">SUM(F180:G180)</f>
        <v>400</v>
      </c>
      <c r="F180" s="21">
        <v>400</v>
      </c>
      <c r="G180" s="21">
        <v>0</v>
      </c>
      <c r="H180" s="19">
        <f t="shared" ref="H180:H209" si="28">SUM(I180:J180)</f>
        <v>400</v>
      </c>
      <c r="I180" s="21">
        <v>400</v>
      </c>
      <c r="J180" s="21">
        <v>0</v>
      </c>
      <c r="K180" s="19">
        <f t="shared" ref="K180:K209" si="29">SUM(L180:M180)</f>
        <v>500</v>
      </c>
      <c r="L180" s="21">
        <v>500</v>
      </c>
      <c r="M180" s="21">
        <v>0</v>
      </c>
      <c r="N180" s="19">
        <f t="shared" si="26"/>
        <v>500</v>
      </c>
      <c r="O180" s="21">
        <v>500</v>
      </c>
      <c r="P180" s="21">
        <v>0</v>
      </c>
    </row>
    <row r="181" spans="1:16" ht="67.5" customHeight="1" x14ac:dyDescent="0.25">
      <c r="A181" s="3"/>
      <c r="B181" s="22" t="s">
        <v>239</v>
      </c>
      <c r="C181" s="20" t="s">
        <v>240</v>
      </c>
      <c r="D181" s="23">
        <v>200</v>
      </c>
      <c r="E181" s="19">
        <f t="shared" si="27"/>
        <v>260</v>
      </c>
      <c r="F181" s="21">
        <v>260</v>
      </c>
      <c r="G181" s="21">
        <v>0</v>
      </c>
      <c r="H181" s="19">
        <f t="shared" si="28"/>
        <v>260</v>
      </c>
      <c r="I181" s="21">
        <v>260</v>
      </c>
      <c r="J181" s="21">
        <v>0</v>
      </c>
      <c r="K181" s="19">
        <f t="shared" si="29"/>
        <v>310</v>
      </c>
      <c r="L181" s="21">
        <v>310</v>
      </c>
      <c r="M181" s="21">
        <v>0</v>
      </c>
      <c r="N181" s="19">
        <f t="shared" si="26"/>
        <v>310</v>
      </c>
      <c r="O181" s="21">
        <v>310</v>
      </c>
      <c r="P181" s="21">
        <v>0</v>
      </c>
    </row>
    <row r="182" spans="1:16" ht="77.25" thickBot="1" x14ac:dyDescent="0.3">
      <c r="A182" s="3"/>
      <c r="B182" s="22" t="s">
        <v>241</v>
      </c>
      <c r="C182" s="20" t="s">
        <v>242</v>
      </c>
      <c r="D182" s="23">
        <v>10530</v>
      </c>
      <c r="E182" s="19">
        <f t="shared" si="27"/>
        <v>11750</v>
      </c>
      <c r="F182" s="21">
        <v>11750</v>
      </c>
      <c r="G182" s="21">
        <v>0</v>
      </c>
      <c r="H182" s="19">
        <f t="shared" si="28"/>
        <v>11750</v>
      </c>
      <c r="I182" s="21">
        <v>11750</v>
      </c>
      <c r="J182" s="21">
        <v>0</v>
      </c>
      <c r="K182" s="19">
        <f t="shared" si="29"/>
        <v>12800</v>
      </c>
      <c r="L182" s="21">
        <v>12800</v>
      </c>
      <c r="M182" s="21">
        <v>0</v>
      </c>
      <c r="N182" s="19">
        <f t="shared" si="26"/>
        <v>12800</v>
      </c>
      <c r="O182" s="21">
        <v>12800</v>
      </c>
      <c r="P182" s="21">
        <v>0</v>
      </c>
    </row>
    <row r="183" spans="1:16" s="47" customFormat="1" ht="39.75" thickTop="1" thickBot="1" x14ac:dyDescent="0.3">
      <c r="A183" s="9" t="s">
        <v>243</v>
      </c>
      <c r="B183" s="10"/>
      <c r="C183" s="11" t="s">
        <v>244</v>
      </c>
      <c r="D183" s="46"/>
      <c r="E183" s="12">
        <f t="shared" si="27"/>
        <v>124536</v>
      </c>
      <c r="F183" s="26">
        <f>SUM(F187:F189)</f>
        <v>124536</v>
      </c>
      <c r="G183" s="26">
        <f>SUM(G187:G189)</f>
        <v>0</v>
      </c>
      <c r="H183" s="12">
        <f t="shared" si="28"/>
        <v>125536</v>
      </c>
      <c r="I183" s="26">
        <f>SUM(I187:I189)</f>
        <v>125536</v>
      </c>
      <c r="J183" s="26">
        <f>SUM(J187:J189)</f>
        <v>0</v>
      </c>
      <c r="K183" s="12">
        <f t="shared" si="29"/>
        <v>128611</v>
      </c>
      <c r="L183" s="26">
        <f>SUM(L187:L189)</f>
        <v>128611</v>
      </c>
      <c r="M183" s="26">
        <f>SUM(M187:M189)</f>
        <v>0</v>
      </c>
      <c r="N183" s="12">
        <f t="shared" ref="N183" si="30">SUM(O183:P183)</f>
        <v>143300</v>
      </c>
      <c r="O183" s="26">
        <f>SUM(O187:O189)</f>
        <v>143300</v>
      </c>
      <c r="P183" s="26">
        <f>SUM(P187:P189)</f>
        <v>0</v>
      </c>
    </row>
    <row r="184" spans="1:16" s="47" customFormat="1" ht="13.5" thickTop="1" x14ac:dyDescent="0.25">
      <c r="A184" s="9"/>
      <c r="B184" s="10"/>
      <c r="C184" s="11" t="s">
        <v>10</v>
      </c>
      <c r="D184" s="11"/>
      <c r="E184" s="12">
        <f t="shared" si="27"/>
        <v>8721</v>
      </c>
      <c r="F184" s="12">
        <f>SUM(F185:F186)</f>
        <v>8721</v>
      </c>
      <c r="G184" s="12">
        <f>SUM(G185:G186)</f>
        <v>0</v>
      </c>
      <c r="H184" s="12">
        <f t="shared" si="28"/>
        <v>8721</v>
      </c>
      <c r="I184" s="12">
        <f>SUM(I185:I186)</f>
        <v>8721</v>
      </c>
      <c r="J184" s="12">
        <f>SUM(J185:J186)</f>
        <v>0</v>
      </c>
      <c r="K184" s="12">
        <f t="shared" si="29"/>
        <v>8721</v>
      </c>
      <c r="L184" s="12">
        <f>SUM(L185:L186)</f>
        <v>8721</v>
      </c>
      <c r="M184" s="12">
        <f>SUM(M185:M186)</f>
        <v>0</v>
      </c>
      <c r="N184" s="49">
        <f t="shared" ref="N184:N187" si="31">SUM(O184:P184)</f>
        <v>8721</v>
      </c>
      <c r="O184" s="49">
        <f>SUM(O185:O186)</f>
        <v>8721</v>
      </c>
      <c r="P184" s="49">
        <f>SUM(P185:P186)</f>
        <v>0</v>
      </c>
    </row>
    <row r="185" spans="1:16" s="47" customFormat="1" x14ac:dyDescent="0.25">
      <c r="A185" s="9"/>
      <c r="B185" s="10"/>
      <c r="C185" s="28" t="s">
        <v>15</v>
      </c>
      <c r="D185" s="28"/>
      <c r="E185" s="12">
        <f t="shared" si="27"/>
        <v>0</v>
      </c>
      <c r="F185" s="26">
        <v>0</v>
      </c>
      <c r="G185" s="26">
        <v>0</v>
      </c>
      <c r="H185" s="12">
        <f t="shared" si="28"/>
        <v>0</v>
      </c>
      <c r="I185" s="26">
        <v>0</v>
      </c>
      <c r="J185" s="26">
        <v>0</v>
      </c>
      <c r="K185" s="12">
        <f t="shared" si="29"/>
        <v>0</v>
      </c>
      <c r="L185" s="26">
        <v>0</v>
      </c>
      <c r="M185" s="26">
        <v>0</v>
      </c>
      <c r="N185" s="49">
        <f t="shared" si="31"/>
        <v>0</v>
      </c>
      <c r="O185" s="50">
        <v>0</v>
      </c>
      <c r="P185" s="50">
        <v>0</v>
      </c>
    </row>
    <row r="186" spans="1:16" s="47" customFormat="1" x14ac:dyDescent="0.25">
      <c r="A186" s="9"/>
      <c r="B186" s="10"/>
      <c r="C186" s="28" t="s">
        <v>16</v>
      </c>
      <c r="D186" s="28"/>
      <c r="E186" s="12">
        <f t="shared" si="27"/>
        <v>8721</v>
      </c>
      <c r="F186" s="26">
        <v>8721</v>
      </c>
      <c r="G186" s="26">
        <v>0</v>
      </c>
      <c r="H186" s="12">
        <f t="shared" si="28"/>
        <v>8721</v>
      </c>
      <c r="I186" s="26">
        <v>8721</v>
      </c>
      <c r="J186" s="26">
        <v>0</v>
      </c>
      <c r="K186" s="12">
        <f t="shared" si="29"/>
        <v>8721</v>
      </c>
      <c r="L186" s="26">
        <v>8721</v>
      </c>
      <c r="M186" s="26">
        <v>0</v>
      </c>
      <c r="N186" s="49">
        <f t="shared" si="31"/>
        <v>8721</v>
      </c>
      <c r="O186" s="50">
        <v>8721</v>
      </c>
      <c r="P186" s="50">
        <v>0</v>
      </c>
    </row>
    <row r="187" spans="1:16" s="47" customFormat="1" ht="38.25" x14ac:dyDescent="0.25">
      <c r="A187" s="48"/>
      <c r="B187" s="27" t="s">
        <v>245</v>
      </c>
      <c r="C187" s="28" t="s">
        <v>246</v>
      </c>
      <c r="D187" s="28"/>
      <c r="E187" s="12">
        <f t="shared" si="27"/>
        <v>117236</v>
      </c>
      <c r="F187" s="26">
        <v>117236</v>
      </c>
      <c r="G187" s="26">
        <v>0</v>
      </c>
      <c r="H187" s="12">
        <f t="shared" si="28"/>
        <v>118236</v>
      </c>
      <c r="I187" s="26">
        <v>118236</v>
      </c>
      <c r="J187" s="26">
        <v>0</v>
      </c>
      <c r="K187" s="12">
        <f t="shared" si="29"/>
        <v>121311</v>
      </c>
      <c r="L187" s="26">
        <v>121311</v>
      </c>
      <c r="M187" s="26">
        <v>0</v>
      </c>
      <c r="N187" s="49">
        <f t="shared" si="31"/>
        <v>136000</v>
      </c>
      <c r="O187" s="50">
        <v>136000</v>
      </c>
      <c r="P187" s="50">
        <v>0</v>
      </c>
    </row>
    <row r="188" spans="1:16" s="47" customFormat="1" ht="38.25" x14ac:dyDescent="0.25">
      <c r="A188" s="48"/>
      <c r="B188" s="27"/>
      <c r="C188" s="28" t="s">
        <v>247</v>
      </c>
      <c r="D188" s="28"/>
      <c r="E188" s="12">
        <f>SUM(F188:G188)</f>
        <v>0</v>
      </c>
      <c r="F188" s="26">
        <v>0</v>
      </c>
      <c r="G188" s="26">
        <v>0</v>
      </c>
      <c r="H188" s="12">
        <f>SUM(I188:J188)</f>
        <v>0</v>
      </c>
      <c r="I188" s="26">
        <v>0</v>
      </c>
      <c r="J188" s="26">
        <v>0</v>
      </c>
      <c r="K188" s="12">
        <f>SUM(L188:M188)</f>
        <v>0</v>
      </c>
      <c r="L188" s="26">
        <v>0</v>
      </c>
      <c r="M188" s="26">
        <v>0</v>
      </c>
      <c r="N188" s="12">
        <f>SUM(O188:P188)</f>
        <v>0</v>
      </c>
      <c r="O188" s="26">
        <v>0</v>
      </c>
      <c r="P188" s="26">
        <v>0</v>
      </c>
    </row>
    <row r="189" spans="1:16" s="47" customFormat="1" ht="61.5" customHeight="1" thickBot="1" x14ac:dyDescent="0.3">
      <c r="A189" s="48"/>
      <c r="B189" s="27" t="s">
        <v>248</v>
      </c>
      <c r="C189" s="28" t="s">
        <v>249</v>
      </c>
      <c r="D189" s="28"/>
      <c r="E189" s="12">
        <f t="shared" si="27"/>
        <v>7300</v>
      </c>
      <c r="F189" s="26">
        <v>7300</v>
      </c>
      <c r="G189" s="26">
        <v>0</v>
      </c>
      <c r="H189" s="12">
        <f t="shared" si="28"/>
        <v>7300</v>
      </c>
      <c r="I189" s="26">
        <v>7300</v>
      </c>
      <c r="J189" s="26">
        <v>0</v>
      </c>
      <c r="K189" s="12">
        <f t="shared" si="29"/>
        <v>7300</v>
      </c>
      <c r="L189" s="26">
        <v>7300</v>
      </c>
      <c r="M189" s="26">
        <v>0</v>
      </c>
      <c r="N189" s="12">
        <f t="shared" ref="N189" si="32">SUM(O189:P189)</f>
        <v>7300</v>
      </c>
      <c r="O189" s="26">
        <v>7300</v>
      </c>
      <c r="P189" s="26">
        <v>0</v>
      </c>
    </row>
    <row r="190" spans="1:16" ht="14.25" thickTop="1" thickBot="1" x14ac:dyDescent="0.3">
      <c r="A190" s="14" t="s">
        <v>250</v>
      </c>
      <c r="B190" s="15"/>
      <c r="C190" s="6" t="s">
        <v>251</v>
      </c>
      <c r="D190" s="25">
        <f>SUM(D194:D196)</f>
        <v>20000</v>
      </c>
      <c r="E190" s="8">
        <f t="shared" si="27"/>
        <v>32300</v>
      </c>
      <c r="F190" s="16">
        <f>SUM(F194:F196)</f>
        <v>32300</v>
      </c>
      <c r="G190" s="16">
        <f>SUM(G194:G196)</f>
        <v>0</v>
      </c>
      <c r="H190" s="8">
        <f t="shared" si="28"/>
        <v>32500</v>
      </c>
      <c r="I190" s="16">
        <f>SUM(I194:I196)</f>
        <v>32500</v>
      </c>
      <c r="J190" s="16">
        <f>SUM(J194:J196)</f>
        <v>0</v>
      </c>
      <c r="K190" s="8">
        <f t="shared" si="29"/>
        <v>39500</v>
      </c>
      <c r="L190" s="16">
        <f>SUM(L194:L196)</f>
        <v>39500</v>
      </c>
      <c r="M190" s="16">
        <f>SUM(M194:M196)</f>
        <v>0</v>
      </c>
      <c r="N190" s="8">
        <f t="shared" ref="N190:N196" si="33">SUM(O190:P190)</f>
        <v>39500</v>
      </c>
      <c r="O190" s="16">
        <f>SUM(O194:O196)</f>
        <v>39500</v>
      </c>
      <c r="P190" s="16">
        <f>SUM(P194:P196)</f>
        <v>0</v>
      </c>
    </row>
    <row r="191" spans="1:16" ht="13.5" thickTop="1" x14ac:dyDescent="0.25">
      <c r="A191" s="2"/>
      <c r="B191" s="17"/>
      <c r="C191" s="18" t="s">
        <v>10</v>
      </c>
      <c r="D191" s="18"/>
      <c r="E191" s="19">
        <f t="shared" si="27"/>
        <v>0</v>
      </c>
      <c r="F191" s="19">
        <f>SUM(F192:F193)</f>
        <v>0</v>
      </c>
      <c r="G191" s="19">
        <f>SUM(G192:G193)</f>
        <v>0</v>
      </c>
      <c r="H191" s="19">
        <f t="shared" si="28"/>
        <v>0</v>
      </c>
      <c r="I191" s="19">
        <f>SUM(I192:I193)</f>
        <v>0</v>
      </c>
      <c r="J191" s="19">
        <f>SUM(J192:J193)</f>
        <v>0</v>
      </c>
      <c r="K191" s="19">
        <f t="shared" si="29"/>
        <v>0</v>
      </c>
      <c r="L191" s="19">
        <f>SUM(L192:L193)</f>
        <v>0</v>
      </c>
      <c r="M191" s="19">
        <f>SUM(M192:M193)</f>
        <v>0</v>
      </c>
      <c r="N191" s="19">
        <f t="shared" si="33"/>
        <v>0</v>
      </c>
      <c r="O191" s="19">
        <f>SUM(O192:O193)</f>
        <v>0</v>
      </c>
      <c r="P191" s="19">
        <f>SUM(P192:P193)</f>
        <v>0</v>
      </c>
    </row>
    <row r="192" spans="1:16" x14ac:dyDescent="0.25">
      <c r="A192" s="2"/>
      <c r="B192" s="17"/>
      <c r="C192" s="20" t="s">
        <v>15</v>
      </c>
      <c r="D192" s="20"/>
      <c r="E192" s="19">
        <f t="shared" si="27"/>
        <v>0</v>
      </c>
      <c r="F192" s="21">
        <v>0</v>
      </c>
      <c r="G192" s="21">
        <v>0</v>
      </c>
      <c r="H192" s="19">
        <f t="shared" si="28"/>
        <v>0</v>
      </c>
      <c r="I192" s="21">
        <v>0</v>
      </c>
      <c r="J192" s="21">
        <v>0</v>
      </c>
      <c r="K192" s="19">
        <f t="shared" si="29"/>
        <v>0</v>
      </c>
      <c r="L192" s="21">
        <v>0</v>
      </c>
      <c r="M192" s="21">
        <v>0</v>
      </c>
      <c r="N192" s="19">
        <f t="shared" si="33"/>
        <v>0</v>
      </c>
      <c r="O192" s="21">
        <v>0</v>
      </c>
      <c r="P192" s="21">
        <v>0</v>
      </c>
    </row>
    <row r="193" spans="1:16" x14ac:dyDescent="0.25">
      <c r="A193" s="2"/>
      <c r="B193" s="17"/>
      <c r="C193" s="20" t="s">
        <v>16</v>
      </c>
      <c r="D193" s="20"/>
      <c r="E193" s="19">
        <f t="shared" si="27"/>
        <v>0</v>
      </c>
      <c r="F193" s="21">
        <v>0</v>
      </c>
      <c r="G193" s="21">
        <v>0</v>
      </c>
      <c r="H193" s="19">
        <f t="shared" si="28"/>
        <v>0</v>
      </c>
      <c r="I193" s="21">
        <v>0</v>
      </c>
      <c r="J193" s="21">
        <v>0</v>
      </c>
      <c r="K193" s="19">
        <f t="shared" si="29"/>
        <v>0</v>
      </c>
      <c r="L193" s="21">
        <v>0</v>
      </c>
      <c r="M193" s="21">
        <v>0</v>
      </c>
      <c r="N193" s="19">
        <f t="shared" si="33"/>
        <v>0</v>
      </c>
      <c r="O193" s="21">
        <v>0</v>
      </c>
      <c r="P193" s="21">
        <v>0</v>
      </c>
    </row>
    <row r="194" spans="1:16" ht="102" x14ac:dyDescent="0.25">
      <c r="A194" s="3"/>
      <c r="B194" s="22" t="s">
        <v>252</v>
      </c>
      <c r="C194" s="20" t="s">
        <v>253</v>
      </c>
      <c r="D194" s="29">
        <v>18495</v>
      </c>
      <c r="E194" s="19">
        <f t="shared" si="27"/>
        <v>29995</v>
      </c>
      <c r="F194" s="21">
        <v>29995</v>
      </c>
      <c r="G194" s="21">
        <v>0</v>
      </c>
      <c r="H194" s="19">
        <f t="shared" si="28"/>
        <v>29995</v>
      </c>
      <c r="I194" s="21">
        <v>29995</v>
      </c>
      <c r="J194" s="21">
        <v>0</v>
      </c>
      <c r="K194" s="19">
        <f t="shared" si="29"/>
        <v>36995</v>
      </c>
      <c r="L194" s="21">
        <v>36995</v>
      </c>
      <c r="M194" s="21">
        <v>0</v>
      </c>
      <c r="N194" s="19">
        <f t="shared" si="33"/>
        <v>36995</v>
      </c>
      <c r="O194" s="21">
        <v>36995</v>
      </c>
      <c r="P194" s="21">
        <v>0</v>
      </c>
    </row>
    <row r="195" spans="1:16" ht="51" x14ac:dyDescent="0.25">
      <c r="A195" s="3"/>
      <c r="B195" s="22" t="s">
        <v>254</v>
      </c>
      <c r="C195" s="20" t="s">
        <v>255</v>
      </c>
      <c r="D195" s="29">
        <v>5</v>
      </c>
      <c r="E195" s="19">
        <f t="shared" si="27"/>
        <v>5</v>
      </c>
      <c r="F195" s="21">
        <v>5</v>
      </c>
      <c r="G195" s="21">
        <v>0</v>
      </c>
      <c r="H195" s="19">
        <f t="shared" si="28"/>
        <v>5</v>
      </c>
      <c r="I195" s="21">
        <v>5</v>
      </c>
      <c r="J195" s="21">
        <v>0</v>
      </c>
      <c r="K195" s="19">
        <f t="shared" si="29"/>
        <v>5</v>
      </c>
      <c r="L195" s="21">
        <v>5</v>
      </c>
      <c r="M195" s="21">
        <v>0</v>
      </c>
      <c r="N195" s="19">
        <f t="shared" si="33"/>
        <v>5</v>
      </c>
      <c r="O195" s="21">
        <v>5</v>
      </c>
      <c r="P195" s="21">
        <v>0</v>
      </c>
    </row>
    <row r="196" spans="1:16" ht="26.25" thickBot="1" x14ac:dyDescent="0.3">
      <c r="A196" s="3"/>
      <c r="B196" s="22" t="s">
        <v>256</v>
      </c>
      <c r="C196" s="20" t="s">
        <v>257</v>
      </c>
      <c r="D196" s="29">
        <v>1500</v>
      </c>
      <c r="E196" s="19">
        <f t="shared" si="27"/>
        <v>2300</v>
      </c>
      <c r="F196" s="21">
        <v>2300</v>
      </c>
      <c r="G196" s="21">
        <v>0</v>
      </c>
      <c r="H196" s="19">
        <f t="shared" si="28"/>
        <v>2500</v>
      </c>
      <c r="I196" s="21">
        <v>2500</v>
      </c>
      <c r="J196" s="21">
        <v>0</v>
      </c>
      <c r="K196" s="19">
        <f t="shared" si="29"/>
        <v>2500</v>
      </c>
      <c r="L196" s="21">
        <v>2500</v>
      </c>
      <c r="M196" s="21">
        <v>0</v>
      </c>
      <c r="N196" s="19">
        <f t="shared" si="33"/>
        <v>2500</v>
      </c>
      <c r="O196" s="21">
        <v>2500</v>
      </c>
      <c r="P196" s="21">
        <v>0</v>
      </c>
    </row>
    <row r="197" spans="1:16" ht="39.75" thickTop="1" thickBot="1" x14ac:dyDescent="0.3">
      <c r="A197" s="14" t="s">
        <v>258</v>
      </c>
      <c r="B197" s="15"/>
      <c r="C197" s="6" t="s">
        <v>259</v>
      </c>
      <c r="D197" s="25">
        <f>SUM(D201:D202)</f>
        <v>1000</v>
      </c>
      <c r="E197" s="8">
        <f t="shared" si="27"/>
        <v>1000</v>
      </c>
      <c r="F197" s="16">
        <f>SUM(F201:F202)</f>
        <v>1000</v>
      </c>
      <c r="G197" s="16">
        <f>SUM(G201:G202)</f>
        <v>0</v>
      </c>
      <c r="H197" s="8">
        <f t="shared" si="28"/>
        <v>1000</v>
      </c>
      <c r="I197" s="16">
        <f>SUM(I201:I202)</f>
        <v>1000</v>
      </c>
      <c r="J197" s="16">
        <f>SUM(J201:J202)</f>
        <v>0</v>
      </c>
      <c r="K197" s="8">
        <f t="shared" si="29"/>
        <v>1000</v>
      </c>
      <c r="L197" s="16">
        <f>SUM(L201:L202)</f>
        <v>1000</v>
      </c>
      <c r="M197" s="16">
        <f>SUM(M201:M202)</f>
        <v>0</v>
      </c>
      <c r="N197" s="8">
        <f t="shared" ref="N197:N205" si="34">L197</f>
        <v>1000</v>
      </c>
      <c r="O197" s="16">
        <f>N197</f>
        <v>1000</v>
      </c>
      <c r="P197" s="16">
        <v>0</v>
      </c>
    </row>
    <row r="198" spans="1:16" ht="13.5" thickTop="1" x14ac:dyDescent="0.25">
      <c r="A198" s="2"/>
      <c r="B198" s="17"/>
      <c r="C198" s="18" t="s">
        <v>10</v>
      </c>
      <c r="D198" s="18"/>
      <c r="E198" s="19">
        <f t="shared" si="27"/>
        <v>0</v>
      </c>
      <c r="F198" s="19">
        <f>SUM(F199:F200)</f>
        <v>0</v>
      </c>
      <c r="G198" s="19">
        <f>SUM(G199:G200)</f>
        <v>0</v>
      </c>
      <c r="H198" s="19">
        <f t="shared" si="28"/>
        <v>0</v>
      </c>
      <c r="I198" s="19">
        <f>SUM(I199:I200)</f>
        <v>0</v>
      </c>
      <c r="J198" s="19">
        <f>SUM(J199:J200)</f>
        <v>0</v>
      </c>
      <c r="K198" s="19">
        <f t="shared" si="29"/>
        <v>0</v>
      </c>
      <c r="L198" s="19">
        <f>SUM(L199:L200)</f>
        <v>0</v>
      </c>
      <c r="M198" s="19">
        <f>SUM(M199:M200)</f>
        <v>0</v>
      </c>
      <c r="N198" s="19">
        <f t="shared" ref="N198:N203" si="35">SUM(O198:P198)</f>
        <v>0</v>
      </c>
      <c r="O198" s="19">
        <f>SUM(O199:O200)</f>
        <v>0</v>
      </c>
      <c r="P198" s="19">
        <f>SUM(P199:P200)</f>
        <v>0</v>
      </c>
    </row>
    <row r="199" spans="1:16" x14ac:dyDescent="0.25">
      <c r="A199" s="2"/>
      <c r="B199" s="17"/>
      <c r="C199" s="20" t="s">
        <v>15</v>
      </c>
      <c r="D199" s="20"/>
      <c r="E199" s="19">
        <f t="shared" si="27"/>
        <v>0</v>
      </c>
      <c r="F199" s="21">
        <v>0</v>
      </c>
      <c r="G199" s="21">
        <v>0</v>
      </c>
      <c r="H199" s="19">
        <f t="shared" si="28"/>
        <v>0</v>
      </c>
      <c r="I199" s="21">
        <v>0</v>
      </c>
      <c r="J199" s="21">
        <v>0</v>
      </c>
      <c r="K199" s="19">
        <f t="shared" si="29"/>
        <v>0</v>
      </c>
      <c r="L199" s="21">
        <v>0</v>
      </c>
      <c r="M199" s="21">
        <v>0</v>
      </c>
      <c r="N199" s="19">
        <f t="shared" si="35"/>
        <v>0</v>
      </c>
      <c r="O199" s="21">
        <v>0</v>
      </c>
      <c r="P199" s="21">
        <v>0</v>
      </c>
    </row>
    <row r="200" spans="1:16" x14ac:dyDescent="0.25">
      <c r="A200" s="2"/>
      <c r="B200" s="17"/>
      <c r="C200" s="20" t="s">
        <v>16</v>
      </c>
      <c r="D200" s="20"/>
      <c r="E200" s="19">
        <f t="shared" si="27"/>
        <v>0</v>
      </c>
      <c r="F200" s="21">
        <v>0</v>
      </c>
      <c r="G200" s="21">
        <v>0</v>
      </c>
      <c r="H200" s="19">
        <f t="shared" si="28"/>
        <v>0</v>
      </c>
      <c r="I200" s="21">
        <v>0</v>
      </c>
      <c r="J200" s="21">
        <v>0</v>
      </c>
      <c r="K200" s="19">
        <f t="shared" si="29"/>
        <v>0</v>
      </c>
      <c r="L200" s="21">
        <v>0</v>
      </c>
      <c r="M200" s="21">
        <v>0</v>
      </c>
      <c r="N200" s="19">
        <f t="shared" si="35"/>
        <v>0</v>
      </c>
      <c r="O200" s="21">
        <v>0</v>
      </c>
      <c r="P200" s="21">
        <v>0</v>
      </c>
    </row>
    <row r="201" spans="1:16" ht="38.25" x14ac:dyDescent="0.25">
      <c r="A201" s="3"/>
      <c r="B201" s="22" t="s">
        <v>260</v>
      </c>
      <c r="C201" s="20" t="s">
        <v>261</v>
      </c>
      <c r="D201" s="23">
        <v>800</v>
      </c>
      <c r="E201" s="19">
        <f t="shared" si="27"/>
        <v>800</v>
      </c>
      <c r="F201" s="21">
        <v>800</v>
      </c>
      <c r="G201" s="21">
        <v>0</v>
      </c>
      <c r="H201" s="19">
        <f t="shared" si="28"/>
        <v>800</v>
      </c>
      <c r="I201" s="21">
        <v>800</v>
      </c>
      <c r="J201" s="21">
        <v>0</v>
      </c>
      <c r="K201" s="19">
        <f t="shared" si="29"/>
        <v>800</v>
      </c>
      <c r="L201" s="21">
        <v>800</v>
      </c>
      <c r="M201" s="21">
        <v>0</v>
      </c>
      <c r="N201" s="19">
        <f t="shared" si="35"/>
        <v>800</v>
      </c>
      <c r="O201" s="21">
        <v>800</v>
      </c>
      <c r="P201" s="21">
        <v>0</v>
      </c>
    </row>
    <row r="202" spans="1:16" ht="27.75" customHeight="1" thickBot="1" x14ac:dyDescent="0.3">
      <c r="A202" s="3"/>
      <c r="B202" s="22" t="s">
        <v>262</v>
      </c>
      <c r="C202" s="20" t="s">
        <v>263</v>
      </c>
      <c r="D202" s="23">
        <v>200</v>
      </c>
      <c r="E202" s="19">
        <f t="shared" si="27"/>
        <v>200</v>
      </c>
      <c r="F202" s="21">
        <v>200</v>
      </c>
      <c r="G202" s="21">
        <v>0</v>
      </c>
      <c r="H202" s="19">
        <f t="shared" si="28"/>
        <v>200</v>
      </c>
      <c r="I202" s="21">
        <v>200</v>
      </c>
      <c r="J202" s="21">
        <v>0</v>
      </c>
      <c r="K202" s="19">
        <f t="shared" si="29"/>
        <v>200</v>
      </c>
      <c r="L202" s="21">
        <v>200</v>
      </c>
      <c r="M202" s="21">
        <v>0</v>
      </c>
      <c r="N202" s="19">
        <f t="shared" si="35"/>
        <v>200</v>
      </c>
      <c r="O202" s="21">
        <v>200</v>
      </c>
      <c r="P202" s="21">
        <v>0</v>
      </c>
    </row>
    <row r="203" spans="1:16" ht="27.75" customHeight="1" thickTop="1" thickBot="1" x14ac:dyDescent="0.3">
      <c r="A203" s="34" t="s">
        <v>264</v>
      </c>
      <c r="B203" s="35"/>
      <c r="C203" s="6" t="s">
        <v>271</v>
      </c>
      <c r="D203" s="36">
        <v>89000</v>
      </c>
      <c r="E203" s="8">
        <f t="shared" ref="E203" si="36">SUM(F203:G203)</f>
        <v>0</v>
      </c>
      <c r="F203" s="16">
        <f>SUM(F207:F208)</f>
        <v>0</v>
      </c>
      <c r="G203" s="16">
        <f>SUM(G207:G208)</f>
        <v>0</v>
      </c>
      <c r="H203" s="8">
        <f t="shared" si="28"/>
        <v>0</v>
      </c>
      <c r="I203" s="16">
        <f>SUM(I207:I208)</f>
        <v>0</v>
      </c>
      <c r="J203" s="16">
        <f>SUM(J207:J208)</f>
        <v>0</v>
      </c>
      <c r="K203" s="8">
        <f t="shared" si="29"/>
        <v>0</v>
      </c>
      <c r="L203" s="16">
        <f>SUM(L207:L208)</f>
        <v>0</v>
      </c>
      <c r="M203" s="16">
        <f>SUM(M207:M208)</f>
        <v>0</v>
      </c>
      <c r="N203" s="8">
        <f t="shared" si="35"/>
        <v>0</v>
      </c>
      <c r="O203" s="16">
        <f>SUM(O207:O208)</f>
        <v>0</v>
      </c>
      <c r="P203" s="16">
        <f>SUM(P207:P208)</f>
        <v>0</v>
      </c>
    </row>
    <row r="204" spans="1:16" ht="27.75" customHeight="1" thickTop="1" thickBot="1" x14ac:dyDescent="0.3">
      <c r="A204" s="3"/>
      <c r="B204" s="22"/>
      <c r="C204" s="20"/>
      <c r="D204" s="20"/>
      <c r="E204" s="19">
        <f t="shared" ref="E204" si="37">SUM(F204:G204)</f>
        <v>0</v>
      </c>
      <c r="F204" s="21">
        <v>0</v>
      </c>
      <c r="G204" s="21">
        <v>0</v>
      </c>
      <c r="H204" s="19">
        <f t="shared" ref="H204" si="38">SUM(I204:J204)</f>
        <v>0</v>
      </c>
      <c r="I204" s="21">
        <v>0</v>
      </c>
      <c r="J204" s="21">
        <v>0</v>
      </c>
      <c r="K204" s="19">
        <f t="shared" ref="K204" si="39">SUM(L204:M204)</f>
        <v>0</v>
      </c>
      <c r="L204" s="21">
        <v>0</v>
      </c>
      <c r="M204" s="21">
        <v>0</v>
      </c>
      <c r="N204" s="19">
        <f t="shared" ref="N204" si="40">SUM(O204:P204)</f>
        <v>0</v>
      </c>
      <c r="O204" s="21">
        <v>0</v>
      </c>
      <c r="P204" s="21">
        <v>0</v>
      </c>
    </row>
    <row r="205" spans="1:16" ht="27.75" customHeight="1" thickTop="1" thickBot="1" x14ac:dyDescent="0.3">
      <c r="A205" s="14" t="s">
        <v>265</v>
      </c>
      <c r="B205" s="15"/>
      <c r="C205" s="6" t="s">
        <v>266</v>
      </c>
      <c r="D205" s="25">
        <f>D209</f>
        <v>500</v>
      </c>
      <c r="E205" s="8">
        <f t="shared" si="27"/>
        <v>800</v>
      </c>
      <c r="F205" s="16">
        <f>F209</f>
        <v>800</v>
      </c>
      <c r="G205" s="16">
        <f>G209</f>
        <v>0</v>
      </c>
      <c r="H205" s="8">
        <f t="shared" si="28"/>
        <v>800</v>
      </c>
      <c r="I205" s="16">
        <f>I209</f>
        <v>800</v>
      </c>
      <c r="J205" s="16">
        <f>J209</f>
        <v>0</v>
      </c>
      <c r="K205" s="8">
        <f t="shared" si="29"/>
        <v>800</v>
      </c>
      <c r="L205" s="16">
        <f>L209</f>
        <v>800</v>
      </c>
      <c r="M205" s="16">
        <f>M209</f>
        <v>0</v>
      </c>
      <c r="N205" s="8">
        <f t="shared" si="34"/>
        <v>800</v>
      </c>
      <c r="O205" s="16">
        <f>N205</f>
        <v>800</v>
      </c>
      <c r="P205" s="16">
        <v>0</v>
      </c>
    </row>
    <row r="206" spans="1:16" ht="13.5" thickTop="1" x14ac:dyDescent="0.25">
      <c r="A206" s="2"/>
      <c r="B206" s="17"/>
      <c r="C206" s="18" t="s">
        <v>10</v>
      </c>
      <c r="D206" s="18"/>
      <c r="E206" s="19">
        <f t="shared" si="27"/>
        <v>0</v>
      </c>
      <c r="F206" s="19">
        <f>SUM(F207:F208)</f>
        <v>0</v>
      </c>
      <c r="G206" s="19">
        <f>SUM(G207:G208)</f>
        <v>0</v>
      </c>
      <c r="H206" s="19">
        <f t="shared" si="28"/>
        <v>0</v>
      </c>
      <c r="I206" s="19">
        <f>SUM(I207:I208)</f>
        <v>0</v>
      </c>
      <c r="J206" s="19">
        <f>SUM(J207:J208)</f>
        <v>0</v>
      </c>
      <c r="K206" s="19">
        <f t="shared" si="29"/>
        <v>0</v>
      </c>
      <c r="L206" s="19">
        <f>SUM(L207:L208)</f>
        <v>0</v>
      </c>
      <c r="M206" s="19">
        <f>SUM(M207:M208)</f>
        <v>0</v>
      </c>
      <c r="N206" s="19">
        <f t="shared" ref="N206:N209" si="41">SUM(O206:P206)</f>
        <v>0</v>
      </c>
      <c r="O206" s="19">
        <f>SUM(O207:O208)</f>
        <v>0</v>
      </c>
      <c r="P206" s="19">
        <f>SUM(P207:P208)</f>
        <v>0</v>
      </c>
    </row>
    <row r="207" spans="1:16" x14ac:dyDescent="0.25">
      <c r="A207" s="2"/>
      <c r="B207" s="17"/>
      <c r="C207" s="20" t="s">
        <v>15</v>
      </c>
      <c r="D207" s="20"/>
      <c r="E207" s="19">
        <f t="shared" si="27"/>
        <v>0</v>
      </c>
      <c r="F207" s="21">
        <v>0</v>
      </c>
      <c r="G207" s="21">
        <v>0</v>
      </c>
      <c r="H207" s="19">
        <f t="shared" si="28"/>
        <v>0</v>
      </c>
      <c r="I207" s="21">
        <v>0</v>
      </c>
      <c r="J207" s="21">
        <v>0</v>
      </c>
      <c r="K207" s="19">
        <f t="shared" si="29"/>
        <v>0</v>
      </c>
      <c r="L207" s="21">
        <v>0</v>
      </c>
      <c r="M207" s="21">
        <v>0</v>
      </c>
      <c r="N207" s="19">
        <f t="shared" si="41"/>
        <v>0</v>
      </c>
      <c r="O207" s="21">
        <v>0</v>
      </c>
      <c r="P207" s="21">
        <v>0</v>
      </c>
    </row>
    <row r="208" spans="1:16" x14ac:dyDescent="0.25">
      <c r="A208" s="2"/>
      <c r="B208" s="17"/>
      <c r="C208" s="20" t="s">
        <v>16</v>
      </c>
      <c r="D208" s="20"/>
      <c r="E208" s="19">
        <f t="shared" si="27"/>
        <v>0</v>
      </c>
      <c r="F208" s="21">
        <v>0</v>
      </c>
      <c r="G208" s="21">
        <v>0</v>
      </c>
      <c r="H208" s="19">
        <f t="shared" si="28"/>
        <v>0</v>
      </c>
      <c r="I208" s="21">
        <v>0</v>
      </c>
      <c r="J208" s="21">
        <v>0</v>
      </c>
      <c r="K208" s="19">
        <f t="shared" si="29"/>
        <v>0</v>
      </c>
      <c r="L208" s="21">
        <v>0</v>
      </c>
      <c r="M208" s="21">
        <v>0</v>
      </c>
      <c r="N208" s="19">
        <f t="shared" si="41"/>
        <v>0</v>
      </c>
      <c r="O208" s="21">
        <v>0</v>
      </c>
      <c r="P208" s="21">
        <v>0</v>
      </c>
    </row>
    <row r="209" spans="1:16" ht="114.75" x14ac:dyDescent="0.25">
      <c r="A209" s="3"/>
      <c r="B209" s="22" t="s">
        <v>267</v>
      </c>
      <c r="C209" s="20" t="s">
        <v>268</v>
      </c>
      <c r="D209" s="19">
        <v>500</v>
      </c>
      <c r="E209" s="19">
        <f t="shared" si="27"/>
        <v>800</v>
      </c>
      <c r="F209" s="21">
        <v>800</v>
      </c>
      <c r="G209" s="21">
        <v>0</v>
      </c>
      <c r="H209" s="19">
        <f t="shared" si="28"/>
        <v>800</v>
      </c>
      <c r="I209" s="21">
        <v>800</v>
      </c>
      <c r="J209" s="21">
        <v>0</v>
      </c>
      <c r="K209" s="19">
        <f t="shared" si="29"/>
        <v>800</v>
      </c>
      <c r="L209" s="21">
        <v>800</v>
      </c>
      <c r="M209" s="21">
        <v>0</v>
      </c>
      <c r="N209" s="19">
        <f t="shared" si="41"/>
        <v>800</v>
      </c>
      <c r="O209" s="21">
        <v>800</v>
      </c>
      <c r="P209" s="21">
        <v>0</v>
      </c>
    </row>
  </sheetData>
  <mergeCells count="9">
    <mergeCell ref="A1:P1"/>
    <mergeCell ref="A2:P2"/>
    <mergeCell ref="A3:A4"/>
    <mergeCell ref="B3:B4"/>
    <mergeCell ref="C3:C4"/>
    <mergeCell ref="E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9"/>
  <sheetViews>
    <sheetView tabSelected="1" workbookViewId="0">
      <selection activeCell="T22" sqref="T22"/>
    </sheetView>
  </sheetViews>
  <sheetFormatPr defaultRowHeight="12.75" x14ac:dyDescent="0.25"/>
  <cols>
    <col min="1" max="1" width="11.28515625" style="1" customWidth="1"/>
    <col min="2" max="2" width="7" style="1" customWidth="1"/>
    <col min="3" max="3" width="32" style="1" customWidth="1"/>
    <col min="4" max="4" width="11.7109375" style="1" bestFit="1" customWidth="1"/>
    <col min="5" max="5" width="10.7109375" style="1" bestFit="1" customWidth="1"/>
    <col min="6" max="6" width="12" style="1" bestFit="1" customWidth="1"/>
    <col min="7" max="7" width="9.28515625" style="1" bestFit="1" customWidth="1"/>
    <col min="8" max="9" width="10.7109375" style="1" bestFit="1" customWidth="1"/>
    <col min="10" max="10" width="9.28515625" style="1" bestFit="1" customWidth="1"/>
    <col min="11" max="12" width="10.7109375" style="1" bestFit="1" customWidth="1"/>
    <col min="13" max="13" width="9.28515625" style="1" bestFit="1" customWidth="1"/>
    <col min="14" max="14" width="11" style="1" customWidth="1"/>
    <col min="15" max="15" width="12.140625" style="1" customWidth="1"/>
    <col min="16" max="16" width="10.42578125" style="1" customWidth="1"/>
    <col min="17" max="16384" width="9.140625" style="1"/>
  </cols>
  <sheetData>
    <row r="1" spans="1:16" ht="12.7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ht="12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12.75" customHeight="1" x14ac:dyDescent="0.25">
      <c r="A3" s="45"/>
      <c r="B3" s="45"/>
      <c r="C3" s="45"/>
      <c r="D3" s="2"/>
      <c r="E3" s="45" t="s">
        <v>2</v>
      </c>
      <c r="F3" s="45"/>
      <c r="G3" s="45"/>
      <c r="H3" s="45" t="s">
        <v>3</v>
      </c>
      <c r="I3" s="45"/>
      <c r="J3" s="45"/>
      <c r="K3" s="45" t="s">
        <v>4</v>
      </c>
      <c r="L3" s="45"/>
      <c r="M3" s="45"/>
      <c r="N3" s="42">
        <v>2024</v>
      </c>
      <c r="O3" s="43"/>
      <c r="P3" s="44"/>
    </row>
    <row r="4" spans="1:16" ht="89.25" x14ac:dyDescent="0.25">
      <c r="A4" s="45"/>
      <c r="B4" s="45"/>
      <c r="C4" s="45"/>
      <c r="D4" s="2"/>
      <c r="E4" s="2" t="s">
        <v>5</v>
      </c>
      <c r="F4" s="3" t="s">
        <v>6</v>
      </c>
      <c r="G4" s="3" t="s">
        <v>7</v>
      </c>
      <c r="H4" s="2" t="s">
        <v>5</v>
      </c>
      <c r="I4" s="3" t="s">
        <v>6</v>
      </c>
      <c r="J4" s="3" t="s">
        <v>7</v>
      </c>
      <c r="K4" s="2" t="s">
        <v>5</v>
      </c>
      <c r="L4" s="3" t="s">
        <v>6</v>
      </c>
      <c r="M4" s="3" t="s">
        <v>7</v>
      </c>
      <c r="N4" s="2" t="s">
        <v>5</v>
      </c>
      <c r="O4" s="3" t="s">
        <v>6</v>
      </c>
      <c r="P4" s="3" t="s">
        <v>7</v>
      </c>
    </row>
    <row r="5" spans="1:16" ht="26.25" thickBot="1" x14ac:dyDescent="0.3">
      <c r="A5" s="4" t="s">
        <v>8</v>
      </c>
      <c r="B5" s="5"/>
      <c r="C5" s="6" t="s">
        <v>9</v>
      </c>
      <c r="D5" s="7">
        <f>D9+D13+D127+D205</f>
        <v>965663</v>
      </c>
      <c r="E5" s="8">
        <f t="shared" ref="E5:E12" si="0">SUM(F5:G5)</f>
        <v>1152748</v>
      </c>
      <c r="F5" s="8">
        <f>F9+F13+F127+F205</f>
        <v>1152748</v>
      </c>
      <c r="G5" s="8">
        <f>G9+G13+G125+G201</f>
        <v>0</v>
      </c>
      <c r="H5" s="8">
        <f t="shared" ref="H5:H12" si="1">SUM(I5:J5)</f>
        <v>1163312</v>
      </c>
      <c r="I5" s="8">
        <f t="shared" ref="I5:J8" si="2">I9+I13+I127+I205</f>
        <v>1163312</v>
      </c>
      <c r="J5" s="8">
        <f t="shared" si="2"/>
        <v>0</v>
      </c>
      <c r="K5" s="8">
        <f t="shared" ref="K5:K12" si="3">SUM(L5:M5)</f>
        <v>1190623</v>
      </c>
      <c r="L5" s="8">
        <f t="shared" ref="L5:M8" si="4">L9+L13+L127+L205</f>
        <v>1190623</v>
      </c>
      <c r="M5" s="8">
        <f t="shared" si="4"/>
        <v>0</v>
      </c>
      <c r="N5" s="8">
        <f t="shared" ref="N5:N12" si="5">SUM(O5:P5)</f>
        <v>1227908</v>
      </c>
      <c r="O5" s="8">
        <f t="shared" ref="O5:P8" si="6">O9+O13+O127+O205</f>
        <v>1227908</v>
      </c>
      <c r="P5" s="8">
        <f t="shared" si="6"/>
        <v>0</v>
      </c>
    </row>
    <row r="6" spans="1:16" s="13" customFormat="1" ht="13.5" thickTop="1" x14ac:dyDescent="0.25">
      <c r="A6" s="9"/>
      <c r="B6" s="10"/>
      <c r="C6" s="11" t="s">
        <v>10</v>
      </c>
      <c r="D6" s="11"/>
      <c r="E6" s="12">
        <f t="shared" si="0"/>
        <v>9169</v>
      </c>
      <c r="F6" s="12">
        <f>F10+F14+F128+F206</f>
        <v>9169</v>
      </c>
      <c r="G6" s="12">
        <f>G10+G14+G126+G202</f>
        <v>0</v>
      </c>
      <c r="H6" s="12">
        <f t="shared" si="1"/>
        <v>9169</v>
      </c>
      <c r="I6" s="12">
        <f t="shared" si="2"/>
        <v>9169</v>
      </c>
      <c r="J6" s="12">
        <f t="shared" si="2"/>
        <v>0</v>
      </c>
      <c r="K6" s="12">
        <f t="shared" si="3"/>
        <v>9169</v>
      </c>
      <c r="L6" s="12">
        <f t="shared" si="4"/>
        <v>9169</v>
      </c>
      <c r="M6" s="12">
        <f t="shared" si="4"/>
        <v>0</v>
      </c>
      <c r="N6" s="12">
        <f t="shared" si="5"/>
        <v>9169</v>
      </c>
      <c r="O6" s="12">
        <f t="shared" si="6"/>
        <v>9169</v>
      </c>
      <c r="P6" s="12">
        <f t="shared" si="6"/>
        <v>0</v>
      </c>
    </row>
    <row r="7" spans="1:16" s="13" customFormat="1" x14ac:dyDescent="0.25">
      <c r="A7" s="9"/>
      <c r="B7" s="10"/>
      <c r="C7" s="11" t="s">
        <v>11</v>
      </c>
      <c r="D7" s="11"/>
      <c r="E7" s="12">
        <f t="shared" si="0"/>
        <v>0</v>
      </c>
      <c r="F7" s="12">
        <f>F11+F15+F129+F207</f>
        <v>0</v>
      </c>
      <c r="G7" s="12">
        <f>G11+G13+G127+G205</f>
        <v>0</v>
      </c>
      <c r="H7" s="12">
        <f t="shared" si="1"/>
        <v>0</v>
      </c>
      <c r="I7" s="12">
        <f t="shared" si="2"/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2">
        <f t="shared" si="4"/>
        <v>0</v>
      </c>
      <c r="N7" s="12">
        <f t="shared" si="5"/>
        <v>0</v>
      </c>
      <c r="O7" s="12">
        <f t="shared" si="6"/>
        <v>0</v>
      </c>
      <c r="P7" s="12">
        <f t="shared" si="6"/>
        <v>0</v>
      </c>
    </row>
    <row r="8" spans="1:16" s="13" customFormat="1" x14ac:dyDescent="0.25">
      <c r="A8" s="9"/>
      <c r="B8" s="10"/>
      <c r="C8" s="11" t="s">
        <v>12</v>
      </c>
      <c r="D8" s="11"/>
      <c r="E8" s="12">
        <f t="shared" si="0"/>
        <v>9175</v>
      </c>
      <c r="F8" s="12">
        <f>F12+F16+F130+F208</f>
        <v>9175</v>
      </c>
      <c r="G8" s="12">
        <f>G12+G14+G128+G206</f>
        <v>0</v>
      </c>
      <c r="H8" s="12">
        <f t="shared" si="1"/>
        <v>9175</v>
      </c>
      <c r="I8" s="12">
        <f t="shared" si="2"/>
        <v>9175</v>
      </c>
      <c r="J8" s="12">
        <f t="shared" si="2"/>
        <v>0</v>
      </c>
      <c r="K8" s="12">
        <f t="shared" si="3"/>
        <v>9175</v>
      </c>
      <c r="L8" s="12">
        <f t="shared" si="4"/>
        <v>9175</v>
      </c>
      <c r="M8" s="12">
        <f t="shared" si="4"/>
        <v>0</v>
      </c>
      <c r="N8" s="12">
        <f t="shared" si="5"/>
        <v>9175</v>
      </c>
      <c r="O8" s="12">
        <f t="shared" si="6"/>
        <v>9175</v>
      </c>
      <c r="P8" s="12">
        <f t="shared" si="6"/>
        <v>0</v>
      </c>
    </row>
    <row r="9" spans="1:16" ht="26.25" thickBot="1" x14ac:dyDescent="0.3">
      <c r="A9" s="14" t="s">
        <v>13</v>
      </c>
      <c r="B9" s="15"/>
      <c r="C9" s="6" t="s">
        <v>14</v>
      </c>
      <c r="D9" s="7">
        <v>757136</v>
      </c>
      <c r="E9" s="8">
        <f t="shared" si="0"/>
        <v>760000</v>
      </c>
      <c r="F9" s="8">
        <v>760000</v>
      </c>
      <c r="G9" s="8">
        <v>0</v>
      </c>
      <c r="H9" s="8">
        <f t="shared" si="1"/>
        <v>760000</v>
      </c>
      <c r="I9" s="8">
        <v>760000</v>
      </c>
      <c r="J9" s="8">
        <v>0</v>
      </c>
      <c r="K9" s="8">
        <f t="shared" si="3"/>
        <v>762000</v>
      </c>
      <c r="L9" s="8">
        <v>762000</v>
      </c>
      <c r="M9" s="8">
        <v>0</v>
      </c>
      <c r="N9" s="8">
        <f t="shared" si="5"/>
        <v>780000</v>
      </c>
      <c r="O9" s="8">
        <v>780000</v>
      </c>
      <c r="P9" s="8">
        <v>0</v>
      </c>
    </row>
    <row r="10" spans="1:16" s="13" customFormat="1" ht="13.5" thickTop="1" x14ac:dyDescent="0.25">
      <c r="A10" s="9"/>
      <c r="B10" s="10"/>
      <c r="C10" s="11" t="s">
        <v>10</v>
      </c>
      <c r="D10" s="11"/>
      <c r="E10" s="12">
        <f t="shared" si="0"/>
        <v>320</v>
      </c>
      <c r="F10" s="12">
        <f>SUM(F11:F12)</f>
        <v>320</v>
      </c>
      <c r="G10" s="12">
        <f>SUM(G11:G12)</f>
        <v>0</v>
      </c>
      <c r="H10" s="12">
        <f t="shared" si="1"/>
        <v>320</v>
      </c>
      <c r="I10" s="12">
        <f>SUM(I11:I12)</f>
        <v>320</v>
      </c>
      <c r="J10" s="12">
        <f>SUM(J11:J12)</f>
        <v>0</v>
      </c>
      <c r="K10" s="12">
        <f t="shared" si="3"/>
        <v>320</v>
      </c>
      <c r="L10" s="12">
        <f>SUM(L11:L12)</f>
        <v>320</v>
      </c>
      <c r="M10" s="12">
        <f>SUM(M11:M12)</f>
        <v>0</v>
      </c>
      <c r="N10" s="12">
        <f t="shared" si="5"/>
        <v>320</v>
      </c>
      <c r="O10" s="12">
        <f>SUM(O11:O12)</f>
        <v>320</v>
      </c>
      <c r="P10" s="12">
        <f>SUM(P11:P12)</f>
        <v>0</v>
      </c>
    </row>
    <row r="11" spans="1:16" s="13" customFormat="1" x14ac:dyDescent="0.25">
      <c r="A11" s="9"/>
      <c r="B11" s="10"/>
      <c r="C11" s="11" t="s">
        <v>15</v>
      </c>
      <c r="D11" s="11"/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  <c r="I11" s="12">
        <v>0</v>
      </c>
      <c r="J11" s="12">
        <v>0</v>
      </c>
      <c r="K11" s="12">
        <f t="shared" si="3"/>
        <v>0</v>
      </c>
      <c r="L11" s="12">
        <v>0</v>
      </c>
      <c r="M11" s="12">
        <v>0</v>
      </c>
      <c r="N11" s="12">
        <f t="shared" si="5"/>
        <v>0</v>
      </c>
      <c r="O11" s="12">
        <v>0</v>
      </c>
      <c r="P11" s="12">
        <v>0</v>
      </c>
    </row>
    <row r="12" spans="1:16" s="13" customFormat="1" ht="25.5" x14ac:dyDescent="0.25">
      <c r="A12" s="9"/>
      <c r="B12" s="10"/>
      <c r="C12" s="11" t="s">
        <v>16</v>
      </c>
      <c r="D12" s="11"/>
      <c r="E12" s="12">
        <f t="shared" si="0"/>
        <v>320</v>
      </c>
      <c r="F12" s="12">
        <v>320</v>
      </c>
      <c r="G12" s="12">
        <v>0</v>
      </c>
      <c r="H12" s="12">
        <f t="shared" si="1"/>
        <v>320</v>
      </c>
      <c r="I12" s="12">
        <v>320</v>
      </c>
      <c r="J12" s="12">
        <v>0</v>
      </c>
      <c r="K12" s="12">
        <f t="shared" si="3"/>
        <v>320</v>
      </c>
      <c r="L12" s="12">
        <v>320</v>
      </c>
      <c r="M12" s="12">
        <v>0</v>
      </c>
      <c r="N12" s="12">
        <f t="shared" si="5"/>
        <v>320</v>
      </c>
      <c r="O12" s="12">
        <v>320</v>
      </c>
      <c r="P12" s="12">
        <v>0</v>
      </c>
    </row>
    <row r="13" spans="1:16" ht="26.25" thickBot="1" x14ac:dyDescent="0.3">
      <c r="A13" s="14" t="s">
        <v>17</v>
      </c>
      <c r="B13" s="15"/>
      <c r="C13" s="6" t="s">
        <v>18</v>
      </c>
      <c r="D13" s="7">
        <f>D17+D28+D39+D49+D58+D64+D75+D85+D95+D106+D119</f>
        <v>90387</v>
      </c>
      <c r="E13" s="8">
        <f t="shared" ref="E13:P16" si="7">E17+E28+E39+E49+E58+E64+E75+E85+E95+E106+E119</f>
        <v>129708</v>
      </c>
      <c r="F13" s="16">
        <f>F17+F28+F39+F49+F58+F64+F75+F85+F95+F106+F119</f>
        <v>129708</v>
      </c>
      <c r="G13" s="16">
        <f t="shared" si="7"/>
        <v>0</v>
      </c>
      <c r="H13" s="8">
        <f t="shared" si="7"/>
        <v>133891</v>
      </c>
      <c r="I13" s="16">
        <f t="shared" si="7"/>
        <v>133891</v>
      </c>
      <c r="J13" s="16">
        <f t="shared" si="7"/>
        <v>0</v>
      </c>
      <c r="K13" s="8">
        <f t="shared" si="7"/>
        <v>140448</v>
      </c>
      <c r="L13" s="16">
        <f t="shared" si="7"/>
        <v>140448</v>
      </c>
      <c r="M13" s="16">
        <f t="shared" si="7"/>
        <v>0</v>
      </c>
      <c r="N13" s="8">
        <f t="shared" si="7"/>
        <v>145044</v>
      </c>
      <c r="O13" s="16">
        <f>O17+O28+O39+O49+O58+O64+O75+O85+O95+O106+O119</f>
        <v>145044</v>
      </c>
      <c r="P13" s="16">
        <f t="shared" si="7"/>
        <v>0</v>
      </c>
    </row>
    <row r="14" spans="1:16" ht="13.5" thickTop="1" x14ac:dyDescent="0.25">
      <c r="A14" s="2"/>
      <c r="B14" s="17"/>
      <c r="C14" s="18" t="s">
        <v>10</v>
      </c>
      <c r="D14" s="18"/>
      <c r="E14" s="19">
        <f t="shared" si="7"/>
        <v>128</v>
      </c>
      <c r="F14" s="19">
        <f t="shared" si="7"/>
        <v>128</v>
      </c>
      <c r="G14" s="19">
        <f t="shared" si="7"/>
        <v>0</v>
      </c>
      <c r="H14" s="19">
        <f t="shared" si="7"/>
        <v>128</v>
      </c>
      <c r="I14" s="19">
        <f t="shared" si="7"/>
        <v>128</v>
      </c>
      <c r="J14" s="19">
        <f t="shared" si="7"/>
        <v>0</v>
      </c>
      <c r="K14" s="19">
        <f t="shared" si="7"/>
        <v>128</v>
      </c>
      <c r="L14" s="19">
        <f t="shared" si="7"/>
        <v>128</v>
      </c>
      <c r="M14" s="19">
        <f t="shared" si="7"/>
        <v>0</v>
      </c>
      <c r="N14" s="19">
        <f t="shared" si="7"/>
        <v>128</v>
      </c>
      <c r="O14" s="19">
        <f t="shared" si="7"/>
        <v>128</v>
      </c>
      <c r="P14" s="19">
        <f t="shared" si="7"/>
        <v>0</v>
      </c>
    </row>
    <row r="15" spans="1:16" x14ac:dyDescent="0.25">
      <c r="A15" s="2"/>
      <c r="B15" s="17"/>
      <c r="C15" s="20" t="s">
        <v>15</v>
      </c>
      <c r="D15" s="20"/>
      <c r="E15" s="19">
        <f t="shared" si="7"/>
        <v>0</v>
      </c>
      <c r="F15" s="21">
        <f t="shared" si="7"/>
        <v>0</v>
      </c>
      <c r="G15" s="21">
        <f t="shared" si="7"/>
        <v>0</v>
      </c>
      <c r="H15" s="19">
        <f t="shared" si="7"/>
        <v>0</v>
      </c>
      <c r="I15" s="21">
        <f t="shared" si="7"/>
        <v>0</v>
      </c>
      <c r="J15" s="21">
        <f t="shared" si="7"/>
        <v>0</v>
      </c>
      <c r="K15" s="19">
        <f t="shared" si="7"/>
        <v>0</v>
      </c>
      <c r="L15" s="21">
        <f t="shared" si="7"/>
        <v>0</v>
      </c>
      <c r="M15" s="21">
        <f t="shared" si="7"/>
        <v>0</v>
      </c>
      <c r="N15" s="19">
        <f t="shared" si="7"/>
        <v>0</v>
      </c>
      <c r="O15" s="21">
        <f t="shared" si="7"/>
        <v>0</v>
      </c>
      <c r="P15" s="19">
        <f t="shared" si="7"/>
        <v>0</v>
      </c>
    </row>
    <row r="16" spans="1:16" x14ac:dyDescent="0.25">
      <c r="A16" s="2"/>
      <c r="B16" s="17"/>
      <c r="C16" s="20" t="s">
        <v>16</v>
      </c>
      <c r="D16" s="20"/>
      <c r="E16" s="19">
        <f t="shared" si="7"/>
        <v>134</v>
      </c>
      <c r="F16" s="21">
        <f t="shared" si="7"/>
        <v>134</v>
      </c>
      <c r="G16" s="21">
        <f t="shared" si="7"/>
        <v>0</v>
      </c>
      <c r="H16" s="19">
        <f t="shared" si="7"/>
        <v>134</v>
      </c>
      <c r="I16" s="21">
        <f t="shared" si="7"/>
        <v>134</v>
      </c>
      <c r="J16" s="21">
        <f t="shared" si="7"/>
        <v>0</v>
      </c>
      <c r="K16" s="19">
        <f t="shared" si="7"/>
        <v>134</v>
      </c>
      <c r="L16" s="21">
        <f t="shared" si="7"/>
        <v>134</v>
      </c>
      <c r="M16" s="21">
        <f t="shared" si="7"/>
        <v>0</v>
      </c>
      <c r="N16" s="19">
        <f t="shared" si="7"/>
        <v>134</v>
      </c>
      <c r="O16" s="21">
        <f t="shared" si="7"/>
        <v>134</v>
      </c>
      <c r="P16" s="19">
        <f t="shared" si="7"/>
        <v>0</v>
      </c>
    </row>
    <row r="17" spans="1:16" ht="26.25" thickBot="1" x14ac:dyDescent="0.3">
      <c r="A17" s="14" t="s">
        <v>19</v>
      </c>
      <c r="B17" s="15"/>
      <c r="C17" s="6" t="s">
        <v>20</v>
      </c>
      <c r="D17" s="7">
        <f>SUM(D21:D27)</f>
        <v>2800</v>
      </c>
      <c r="E17" s="8">
        <f t="shared" ref="E17:E80" si="8">SUM(F17:G17)</f>
        <v>3607</v>
      </c>
      <c r="F17" s="16">
        <f>SUM(F21:F27)</f>
        <v>3607</v>
      </c>
      <c r="G17" s="16">
        <f>SUM(G21:G27)</f>
        <v>0</v>
      </c>
      <c r="H17" s="8">
        <f t="shared" ref="H17:H80" si="9">SUM(I17:J17)</f>
        <v>4291</v>
      </c>
      <c r="I17" s="16">
        <f>SUM(I21:I27)</f>
        <v>4291</v>
      </c>
      <c r="J17" s="16">
        <f>SUM(J21:J27)</f>
        <v>0</v>
      </c>
      <c r="K17" s="8">
        <f t="shared" ref="K17:N80" si="10">SUM(L17:M17)</f>
        <v>5284</v>
      </c>
      <c r="L17" s="16">
        <f>SUM(L21:L27)</f>
        <v>5284</v>
      </c>
      <c r="M17" s="16">
        <f>SUM(M21:M27)</f>
        <v>0</v>
      </c>
      <c r="N17" s="8">
        <f>N21+N22+N23+N24+N25+N26+N27</f>
        <v>6745</v>
      </c>
      <c r="O17" s="16">
        <f>N17</f>
        <v>6745</v>
      </c>
      <c r="P17" s="16">
        <v>0</v>
      </c>
    </row>
    <row r="18" spans="1:16" ht="13.5" thickTop="1" x14ac:dyDescent="0.25">
      <c r="A18" s="2"/>
      <c r="B18" s="17"/>
      <c r="C18" s="18" t="s">
        <v>10</v>
      </c>
      <c r="D18" s="19"/>
      <c r="E18" s="19">
        <f t="shared" si="8"/>
        <v>6</v>
      </c>
      <c r="F18" s="21">
        <v>6</v>
      </c>
      <c r="G18" s="21">
        <f>SUM(G19:G20)</f>
        <v>0</v>
      </c>
      <c r="H18" s="19">
        <f t="shared" si="9"/>
        <v>6</v>
      </c>
      <c r="I18" s="21">
        <v>6</v>
      </c>
      <c r="J18" s="21">
        <f>SUM(J19:J20)</f>
        <v>0</v>
      </c>
      <c r="K18" s="19">
        <f t="shared" si="10"/>
        <v>6</v>
      </c>
      <c r="L18" s="21">
        <v>6</v>
      </c>
      <c r="M18" s="21">
        <f>SUM(M19:M20)</f>
        <v>0</v>
      </c>
      <c r="N18" s="19">
        <f t="shared" ref="N18:N20" si="11">SUM(O18:P18)</f>
        <v>6</v>
      </c>
      <c r="O18" s="21">
        <v>6</v>
      </c>
      <c r="P18" s="21">
        <f>SUM(P19:P20)</f>
        <v>0</v>
      </c>
    </row>
    <row r="19" spans="1:16" x14ac:dyDescent="0.25">
      <c r="A19" s="2"/>
      <c r="B19" s="17"/>
      <c r="C19" s="20" t="s">
        <v>15</v>
      </c>
      <c r="D19" s="19"/>
      <c r="E19" s="19">
        <f t="shared" si="8"/>
        <v>0</v>
      </c>
      <c r="F19" s="21">
        <v>0</v>
      </c>
      <c r="G19" s="21">
        <v>0</v>
      </c>
      <c r="H19" s="19">
        <f t="shared" si="9"/>
        <v>0</v>
      </c>
      <c r="I19" s="21">
        <v>0</v>
      </c>
      <c r="J19" s="21">
        <v>0</v>
      </c>
      <c r="K19" s="19">
        <f t="shared" si="10"/>
        <v>0</v>
      </c>
      <c r="L19" s="21">
        <v>0</v>
      </c>
      <c r="M19" s="21">
        <v>0</v>
      </c>
      <c r="N19" s="19">
        <f t="shared" si="11"/>
        <v>0</v>
      </c>
      <c r="O19" s="21">
        <v>0</v>
      </c>
      <c r="P19" s="21">
        <v>0</v>
      </c>
    </row>
    <row r="20" spans="1:16" x14ac:dyDescent="0.25">
      <c r="A20" s="2"/>
      <c r="B20" s="17"/>
      <c r="C20" s="20" t="s">
        <v>16</v>
      </c>
      <c r="D20" s="19"/>
      <c r="E20" s="19">
        <f t="shared" si="8"/>
        <v>12</v>
      </c>
      <c r="F20" s="21">
        <v>12</v>
      </c>
      <c r="G20" s="21">
        <v>0</v>
      </c>
      <c r="H20" s="19">
        <f t="shared" si="9"/>
        <v>12</v>
      </c>
      <c r="I20" s="21">
        <v>12</v>
      </c>
      <c r="J20" s="21">
        <v>0</v>
      </c>
      <c r="K20" s="19">
        <f t="shared" si="10"/>
        <v>12</v>
      </c>
      <c r="L20" s="21">
        <v>12</v>
      </c>
      <c r="M20" s="21">
        <v>0</v>
      </c>
      <c r="N20" s="19">
        <f t="shared" si="11"/>
        <v>12</v>
      </c>
      <c r="O20" s="21">
        <v>12</v>
      </c>
      <c r="P20" s="21">
        <v>0</v>
      </c>
    </row>
    <row r="21" spans="1:16" x14ac:dyDescent="0.25">
      <c r="A21" s="3"/>
      <c r="B21" s="22" t="s">
        <v>21</v>
      </c>
      <c r="C21" s="20" t="s">
        <v>22</v>
      </c>
      <c r="D21" s="19">
        <v>953</v>
      </c>
      <c r="E21" s="19">
        <f t="shared" si="8"/>
        <v>1747</v>
      </c>
      <c r="F21" s="21">
        <v>1747</v>
      </c>
      <c r="G21" s="21">
        <v>0</v>
      </c>
      <c r="H21" s="19">
        <f t="shared" si="9"/>
        <v>2325</v>
      </c>
      <c r="I21" s="21">
        <v>2325</v>
      </c>
      <c r="J21" s="21">
        <v>0</v>
      </c>
      <c r="K21" s="19">
        <f t="shared" si="10"/>
        <v>3241</v>
      </c>
      <c r="L21" s="21">
        <v>3241</v>
      </c>
      <c r="M21" s="21">
        <v>0</v>
      </c>
      <c r="N21" s="21">
        <v>4649</v>
      </c>
      <c r="O21" s="21">
        <v>4649</v>
      </c>
      <c r="P21" s="21">
        <v>0</v>
      </c>
    </row>
    <row r="22" spans="1:16" ht="51" x14ac:dyDescent="0.25">
      <c r="A22" s="3"/>
      <c r="B22" s="22" t="s">
        <v>23</v>
      </c>
      <c r="C22" s="20" t="s">
        <v>24</v>
      </c>
      <c r="D22" s="19">
        <v>83</v>
      </c>
      <c r="E22" s="19">
        <f t="shared" si="8"/>
        <v>82</v>
      </c>
      <c r="F22" s="21">
        <v>82</v>
      </c>
      <c r="G22" s="21">
        <v>0</v>
      </c>
      <c r="H22" s="19">
        <f t="shared" si="9"/>
        <v>90</v>
      </c>
      <c r="I22" s="21">
        <v>90</v>
      </c>
      <c r="J22" s="21">
        <v>0</v>
      </c>
      <c r="K22" s="19">
        <f t="shared" si="10"/>
        <v>99</v>
      </c>
      <c r="L22" s="21">
        <v>99</v>
      </c>
      <c r="M22" s="21">
        <v>0</v>
      </c>
      <c r="N22" s="21">
        <v>109</v>
      </c>
      <c r="O22" s="21">
        <v>109</v>
      </c>
      <c r="P22" s="21">
        <v>0</v>
      </c>
    </row>
    <row r="23" spans="1:16" ht="25.5" x14ac:dyDescent="0.25">
      <c r="A23" s="3"/>
      <c r="B23" s="22" t="s">
        <v>25</v>
      </c>
      <c r="C23" s="20" t="s">
        <v>26</v>
      </c>
      <c r="D23" s="19">
        <v>345</v>
      </c>
      <c r="E23" s="19">
        <f t="shared" si="8"/>
        <v>348</v>
      </c>
      <c r="F23" s="21">
        <v>348</v>
      </c>
      <c r="G23" s="21">
        <v>0</v>
      </c>
      <c r="H23" s="19">
        <f t="shared" si="9"/>
        <v>383</v>
      </c>
      <c r="I23" s="21">
        <v>383</v>
      </c>
      <c r="J23" s="21">
        <v>0</v>
      </c>
      <c r="K23" s="19">
        <v>100</v>
      </c>
      <c r="L23" s="21">
        <v>421</v>
      </c>
      <c r="M23" s="21">
        <v>0</v>
      </c>
      <c r="N23" s="21">
        <v>432</v>
      </c>
      <c r="O23" s="21">
        <v>432</v>
      </c>
      <c r="P23" s="21">
        <v>0</v>
      </c>
    </row>
    <row r="24" spans="1:16" ht="25.5" x14ac:dyDescent="0.25">
      <c r="A24" s="3"/>
      <c r="B24" s="22" t="s">
        <v>27</v>
      </c>
      <c r="C24" s="20" t="s">
        <v>28</v>
      </c>
      <c r="D24" s="19">
        <v>117</v>
      </c>
      <c r="E24" s="19">
        <f t="shared" si="8"/>
        <v>128</v>
      </c>
      <c r="F24" s="21">
        <v>128</v>
      </c>
      <c r="G24" s="21">
        <v>0</v>
      </c>
      <c r="H24" s="19">
        <f t="shared" si="9"/>
        <v>141</v>
      </c>
      <c r="I24" s="21">
        <v>141</v>
      </c>
      <c r="J24" s="21">
        <v>0</v>
      </c>
      <c r="K24" s="19">
        <f t="shared" si="10"/>
        <v>156</v>
      </c>
      <c r="L24" s="21">
        <v>156</v>
      </c>
      <c r="M24" s="21">
        <v>0</v>
      </c>
      <c r="N24" s="21">
        <v>171</v>
      </c>
      <c r="O24" s="21">
        <v>171</v>
      </c>
      <c r="P24" s="21">
        <v>0</v>
      </c>
    </row>
    <row r="25" spans="1:16" ht="38.25" x14ac:dyDescent="0.25">
      <c r="A25" s="3"/>
      <c r="B25" s="22" t="s">
        <v>29</v>
      </c>
      <c r="C25" s="20" t="s">
        <v>30</v>
      </c>
      <c r="D25" s="19">
        <v>202</v>
      </c>
      <c r="E25" s="19">
        <f t="shared" si="8"/>
        <v>202</v>
      </c>
      <c r="F25" s="21">
        <v>202</v>
      </c>
      <c r="G25" s="21">
        <v>0</v>
      </c>
      <c r="H25" s="19">
        <f t="shared" si="9"/>
        <v>202</v>
      </c>
      <c r="I25" s="21">
        <v>202</v>
      </c>
      <c r="J25" s="21">
        <v>0</v>
      </c>
      <c r="K25" s="19">
        <f t="shared" si="10"/>
        <v>202</v>
      </c>
      <c r="L25" s="21">
        <v>202</v>
      </c>
      <c r="M25" s="21">
        <v>0</v>
      </c>
      <c r="N25" s="21">
        <v>202</v>
      </c>
      <c r="O25" s="21">
        <v>202</v>
      </c>
      <c r="P25" s="21">
        <v>0</v>
      </c>
    </row>
    <row r="26" spans="1:16" ht="38.25" x14ac:dyDescent="0.25">
      <c r="A26" s="3"/>
      <c r="B26" s="22" t="s">
        <v>31</v>
      </c>
      <c r="C26" s="20" t="s">
        <v>32</v>
      </c>
      <c r="D26" s="19">
        <v>100</v>
      </c>
      <c r="E26" s="19">
        <f t="shared" si="8"/>
        <v>100</v>
      </c>
      <c r="F26" s="21">
        <v>100</v>
      </c>
      <c r="G26" s="21">
        <v>0</v>
      </c>
      <c r="H26" s="19">
        <f t="shared" si="9"/>
        <v>150</v>
      </c>
      <c r="I26" s="21">
        <v>150</v>
      </c>
      <c r="J26" s="21">
        <v>0</v>
      </c>
      <c r="K26" s="19">
        <f t="shared" si="10"/>
        <v>165</v>
      </c>
      <c r="L26" s="21">
        <v>165</v>
      </c>
      <c r="M26" s="21">
        <v>0</v>
      </c>
      <c r="N26" s="21">
        <v>182</v>
      </c>
      <c r="O26" s="21">
        <v>182</v>
      </c>
      <c r="P26" s="21">
        <v>0</v>
      </c>
    </row>
    <row r="27" spans="1:16" ht="25.5" x14ac:dyDescent="0.25">
      <c r="A27" s="3"/>
      <c r="B27" s="22" t="s">
        <v>33</v>
      </c>
      <c r="C27" s="20" t="s">
        <v>34</v>
      </c>
      <c r="D27" s="19">
        <v>1000</v>
      </c>
      <c r="E27" s="19">
        <f t="shared" si="8"/>
        <v>1000</v>
      </c>
      <c r="F27" s="21">
        <v>1000</v>
      </c>
      <c r="G27" s="21">
        <v>0</v>
      </c>
      <c r="H27" s="19">
        <f t="shared" si="9"/>
        <v>1000</v>
      </c>
      <c r="I27" s="21">
        <v>1000</v>
      </c>
      <c r="J27" s="21">
        <v>0</v>
      </c>
      <c r="K27" s="19">
        <f t="shared" si="10"/>
        <v>1000</v>
      </c>
      <c r="L27" s="21">
        <v>1000</v>
      </c>
      <c r="M27" s="21">
        <v>0</v>
      </c>
      <c r="N27" s="21">
        <v>1000</v>
      </c>
      <c r="O27" s="21">
        <v>1000</v>
      </c>
      <c r="P27" s="21">
        <v>0</v>
      </c>
    </row>
    <row r="28" spans="1:16" ht="13.5" thickBot="1" x14ac:dyDescent="0.3">
      <c r="A28" s="14" t="s">
        <v>35</v>
      </c>
      <c r="B28" s="15"/>
      <c r="C28" s="6" t="s">
        <v>36</v>
      </c>
      <c r="D28" s="7">
        <f>D32+D33+D34+D35+D36+D37+D38</f>
        <v>23000</v>
      </c>
      <c r="E28" s="8">
        <f t="shared" si="8"/>
        <v>31799</v>
      </c>
      <c r="F28" s="16">
        <f>F32+F33+F34+F35+F36+F37+F38</f>
        <v>31799</v>
      </c>
      <c r="G28" s="16">
        <f>G32+G33+G34+G35+G36+G37+G38</f>
        <v>0</v>
      </c>
      <c r="H28" s="8">
        <f t="shared" si="9"/>
        <v>34096</v>
      </c>
      <c r="I28" s="16">
        <f>I32+I33+I34+I35+I36+I37+I38</f>
        <v>34096</v>
      </c>
      <c r="J28" s="16">
        <f>J32+J33+J34+J35+J36+J37+J38</f>
        <v>0</v>
      </c>
      <c r="K28" s="8">
        <f t="shared" si="10"/>
        <v>34416</v>
      </c>
      <c r="L28" s="16">
        <f>L32+L33+L34+L35+L36+L37+L38</f>
        <v>34416</v>
      </c>
      <c r="M28" s="16">
        <f>M32+M33+M34+M35+M36+M37+M38</f>
        <v>0</v>
      </c>
      <c r="N28" s="8">
        <f>N32+N33+N34+N35+N36+N37+N38</f>
        <v>34615</v>
      </c>
      <c r="O28" s="16">
        <f>N28</f>
        <v>34615</v>
      </c>
      <c r="P28" s="16">
        <v>0</v>
      </c>
    </row>
    <row r="29" spans="1:16" ht="13.5" thickTop="1" x14ac:dyDescent="0.25">
      <c r="A29" s="2"/>
      <c r="B29" s="17"/>
      <c r="C29" s="18" t="s">
        <v>10</v>
      </c>
      <c r="D29" s="18"/>
      <c r="E29" s="19">
        <f t="shared" si="8"/>
        <v>2</v>
      </c>
      <c r="F29" s="19">
        <f>SUM(F30:F31)</f>
        <v>2</v>
      </c>
      <c r="G29" s="19">
        <f>SUM(G30:G31)</f>
        <v>0</v>
      </c>
      <c r="H29" s="19">
        <f t="shared" si="9"/>
        <v>2</v>
      </c>
      <c r="I29" s="19">
        <f>SUM(I30:I31)</f>
        <v>2</v>
      </c>
      <c r="J29" s="19">
        <f>SUM(J30:J31)</f>
        <v>0</v>
      </c>
      <c r="K29" s="19">
        <f t="shared" si="10"/>
        <v>2</v>
      </c>
      <c r="L29" s="19">
        <f>SUM(L30:L31)</f>
        <v>2</v>
      </c>
      <c r="M29" s="19">
        <f>SUM(M30:M31)</f>
        <v>0</v>
      </c>
      <c r="N29" s="19">
        <v>2</v>
      </c>
      <c r="O29" s="19">
        <f>SUM(O30:O31)</f>
        <v>2</v>
      </c>
      <c r="P29" s="19">
        <f>SUM(P30:P31)</f>
        <v>0</v>
      </c>
    </row>
    <row r="30" spans="1:16" x14ac:dyDescent="0.25">
      <c r="A30" s="2"/>
      <c r="B30" s="17"/>
      <c r="C30" s="20" t="s">
        <v>15</v>
      </c>
      <c r="D30" s="20"/>
      <c r="E30" s="19">
        <f t="shared" si="8"/>
        <v>0</v>
      </c>
      <c r="F30" s="19">
        <v>0</v>
      </c>
      <c r="G30" s="19">
        <v>0</v>
      </c>
      <c r="H30" s="19">
        <f t="shared" si="9"/>
        <v>0</v>
      </c>
      <c r="I30" s="19">
        <v>0</v>
      </c>
      <c r="J30" s="19">
        <v>0</v>
      </c>
      <c r="K30" s="19">
        <f t="shared" si="10"/>
        <v>0</v>
      </c>
      <c r="L30" s="19">
        <v>0</v>
      </c>
      <c r="M30" s="19">
        <v>0</v>
      </c>
      <c r="N30" s="21">
        <f>L30</f>
        <v>0</v>
      </c>
      <c r="O30" s="19">
        <v>0</v>
      </c>
      <c r="P30" s="19">
        <v>0</v>
      </c>
    </row>
    <row r="31" spans="1:16" x14ac:dyDescent="0.25">
      <c r="A31" s="2"/>
      <c r="B31" s="17"/>
      <c r="C31" s="20" t="s">
        <v>16</v>
      </c>
      <c r="D31" s="20"/>
      <c r="E31" s="19">
        <f t="shared" si="8"/>
        <v>2</v>
      </c>
      <c r="F31" s="19">
        <v>2</v>
      </c>
      <c r="G31" s="19">
        <v>0</v>
      </c>
      <c r="H31" s="19">
        <f t="shared" si="9"/>
        <v>2</v>
      </c>
      <c r="I31" s="19">
        <v>2</v>
      </c>
      <c r="J31" s="19">
        <v>0</v>
      </c>
      <c r="K31" s="19">
        <f t="shared" si="10"/>
        <v>2</v>
      </c>
      <c r="L31" s="19">
        <v>2</v>
      </c>
      <c r="M31" s="19">
        <v>0</v>
      </c>
      <c r="N31" s="21">
        <v>2</v>
      </c>
      <c r="O31" s="19">
        <v>2</v>
      </c>
      <c r="P31" s="19">
        <v>0</v>
      </c>
    </row>
    <row r="32" spans="1:16" ht="25.5" x14ac:dyDescent="0.25">
      <c r="A32" s="3"/>
      <c r="B32" s="22" t="s">
        <v>37</v>
      </c>
      <c r="C32" s="20" t="s">
        <v>38</v>
      </c>
      <c r="D32" s="23">
        <v>17798</v>
      </c>
      <c r="E32" s="19">
        <f t="shared" si="8"/>
        <v>22380</v>
      </c>
      <c r="F32" s="19">
        <v>22380</v>
      </c>
      <c r="G32" s="19">
        <v>0</v>
      </c>
      <c r="H32" s="19">
        <f t="shared" si="9"/>
        <v>24270</v>
      </c>
      <c r="I32" s="19">
        <v>24270</v>
      </c>
      <c r="J32" s="19">
        <v>0</v>
      </c>
      <c r="K32" s="19">
        <f t="shared" si="10"/>
        <v>24274</v>
      </c>
      <c r="L32" s="19">
        <v>24274</v>
      </c>
      <c r="M32" s="19">
        <v>0</v>
      </c>
      <c r="N32" s="21">
        <v>24273</v>
      </c>
      <c r="O32" s="19">
        <v>24273</v>
      </c>
      <c r="P32" s="19">
        <v>0</v>
      </c>
    </row>
    <row r="33" spans="1:18" ht="25.5" x14ac:dyDescent="0.25">
      <c r="A33" s="3"/>
      <c r="B33" s="22" t="s">
        <v>39</v>
      </c>
      <c r="C33" s="20" t="s">
        <v>40</v>
      </c>
      <c r="D33" s="23">
        <v>200</v>
      </c>
      <c r="E33" s="19">
        <f t="shared" si="8"/>
        <v>210</v>
      </c>
      <c r="F33" s="19">
        <v>210</v>
      </c>
      <c r="G33" s="19">
        <v>0</v>
      </c>
      <c r="H33" s="19">
        <f t="shared" si="9"/>
        <v>300</v>
      </c>
      <c r="I33" s="19">
        <v>300</v>
      </c>
      <c r="J33" s="19">
        <v>0</v>
      </c>
      <c r="K33" s="19">
        <f t="shared" si="10"/>
        <v>300</v>
      </c>
      <c r="L33" s="19">
        <v>300</v>
      </c>
      <c r="M33" s="19">
        <v>0</v>
      </c>
      <c r="N33" s="21">
        <v>300</v>
      </c>
      <c r="O33" s="19">
        <v>300</v>
      </c>
      <c r="P33" s="19">
        <v>0</v>
      </c>
    </row>
    <row r="34" spans="1:18" ht="51" x14ac:dyDescent="0.25">
      <c r="A34" s="3"/>
      <c r="B34" s="22" t="s">
        <v>41</v>
      </c>
      <c r="C34" s="20" t="s">
        <v>42</v>
      </c>
      <c r="D34" s="23">
        <v>2600</v>
      </c>
      <c r="E34" s="19">
        <f t="shared" si="8"/>
        <v>5876</v>
      </c>
      <c r="F34" s="19">
        <v>5876</v>
      </c>
      <c r="G34" s="19">
        <v>0</v>
      </c>
      <c r="H34" s="19">
        <f t="shared" si="9"/>
        <v>5876</v>
      </c>
      <c r="I34" s="19">
        <v>5876</v>
      </c>
      <c r="J34" s="19">
        <v>0</v>
      </c>
      <c r="K34" s="19">
        <f t="shared" si="10"/>
        <v>5876</v>
      </c>
      <c r="L34" s="19">
        <v>5876</v>
      </c>
      <c r="M34" s="19">
        <v>0</v>
      </c>
      <c r="N34" s="21">
        <v>5877</v>
      </c>
      <c r="O34" s="19">
        <v>5877</v>
      </c>
      <c r="P34" s="19">
        <v>0</v>
      </c>
    </row>
    <row r="35" spans="1:18" ht="25.5" x14ac:dyDescent="0.25">
      <c r="A35" s="3"/>
      <c r="B35" s="22" t="s">
        <v>43</v>
      </c>
      <c r="C35" s="20" t="s">
        <v>44</v>
      </c>
      <c r="D35" s="23">
        <v>2000</v>
      </c>
      <c r="E35" s="19">
        <f t="shared" si="8"/>
        <v>2693</v>
      </c>
      <c r="F35" s="19">
        <v>2693</v>
      </c>
      <c r="G35" s="19">
        <v>0</v>
      </c>
      <c r="H35" s="19">
        <f t="shared" si="9"/>
        <v>3010</v>
      </c>
      <c r="I35" s="19">
        <v>3010</v>
      </c>
      <c r="J35" s="19">
        <v>0</v>
      </c>
      <c r="K35" s="19">
        <f t="shared" si="10"/>
        <v>3326</v>
      </c>
      <c r="L35" s="19">
        <v>3326</v>
      </c>
      <c r="M35" s="19">
        <v>0</v>
      </c>
      <c r="N35" s="21">
        <v>3643</v>
      </c>
      <c r="O35" s="19">
        <v>3643</v>
      </c>
      <c r="P35" s="19">
        <v>0</v>
      </c>
    </row>
    <row r="36" spans="1:18" ht="25.5" x14ac:dyDescent="0.25">
      <c r="A36" s="3"/>
      <c r="B36" s="22" t="s">
        <v>45</v>
      </c>
      <c r="C36" s="20" t="s">
        <v>46</v>
      </c>
      <c r="D36" s="23">
        <v>50</v>
      </c>
      <c r="E36" s="19">
        <f t="shared" si="8"/>
        <v>90</v>
      </c>
      <c r="F36" s="19">
        <v>90</v>
      </c>
      <c r="G36" s="19">
        <v>0</v>
      </c>
      <c r="H36" s="19">
        <f t="shared" si="9"/>
        <v>90</v>
      </c>
      <c r="I36" s="19">
        <v>90</v>
      </c>
      <c r="J36" s="19">
        <v>0</v>
      </c>
      <c r="K36" s="19">
        <f t="shared" si="10"/>
        <v>90</v>
      </c>
      <c r="L36" s="19">
        <v>90</v>
      </c>
      <c r="M36" s="19">
        <v>0</v>
      </c>
      <c r="N36" s="21">
        <v>40</v>
      </c>
      <c r="O36" s="19">
        <v>40</v>
      </c>
      <c r="P36" s="19">
        <v>0</v>
      </c>
    </row>
    <row r="37" spans="1:18" ht="38.25" x14ac:dyDescent="0.25">
      <c r="A37" s="3"/>
      <c r="B37" s="22" t="s">
        <v>47</v>
      </c>
      <c r="C37" s="20" t="s">
        <v>48</v>
      </c>
      <c r="D37" s="23">
        <v>100</v>
      </c>
      <c r="E37" s="19">
        <f t="shared" si="8"/>
        <v>300</v>
      </c>
      <c r="F37" s="19">
        <v>300</v>
      </c>
      <c r="G37" s="19">
        <v>0</v>
      </c>
      <c r="H37" s="19">
        <f t="shared" si="9"/>
        <v>300</v>
      </c>
      <c r="I37" s="19">
        <v>300</v>
      </c>
      <c r="J37" s="19">
        <v>0</v>
      </c>
      <c r="K37" s="19">
        <f t="shared" si="10"/>
        <v>300</v>
      </c>
      <c r="L37" s="19">
        <v>300</v>
      </c>
      <c r="M37" s="19">
        <v>0</v>
      </c>
      <c r="N37" s="21">
        <v>132</v>
      </c>
      <c r="O37" s="19">
        <v>132</v>
      </c>
      <c r="P37" s="19">
        <v>0</v>
      </c>
    </row>
    <row r="38" spans="1:18" ht="63.75" x14ac:dyDescent="0.25">
      <c r="A38" s="3"/>
      <c r="B38" s="22" t="s">
        <v>49</v>
      </c>
      <c r="C38" s="20" t="s">
        <v>50</v>
      </c>
      <c r="D38" s="23">
        <v>252</v>
      </c>
      <c r="E38" s="19">
        <f t="shared" si="8"/>
        <v>250</v>
      </c>
      <c r="F38" s="19">
        <v>250</v>
      </c>
      <c r="G38" s="19">
        <v>0</v>
      </c>
      <c r="H38" s="19">
        <f t="shared" si="9"/>
        <v>250</v>
      </c>
      <c r="I38" s="19">
        <v>250</v>
      </c>
      <c r="J38" s="19">
        <v>0</v>
      </c>
      <c r="K38" s="19">
        <f t="shared" si="10"/>
        <v>250</v>
      </c>
      <c r="L38" s="19">
        <v>250</v>
      </c>
      <c r="M38" s="19">
        <v>0</v>
      </c>
      <c r="N38" s="21">
        <v>350</v>
      </c>
      <c r="O38" s="19">
        <v>350</v>
      </c>
      <c r="P38" s="19">
        <v>0</v>
      </c>
    </row>
    <row r="39" spans="1:18" ht="13.5" thickBot="1" x14ac:dyDescent="0.3">
      <c r="A39" s="14" t="s">
        <v>51</v>
      </c>
      <c r="B39" s="15"/>
      <c r="C39" s="6" t="s">
        <v>52</v>
      </c>
      <c r="D39" s="7">
        <f>SUM(D43:D48)</f>
        <v>1700</v>
      </c>
      <c r="E39" s="8">
        <f t="shared" si="8"/>
        <v>1700</v>
      </c>
      <c r="F39" s="16">
        <f>SUM(F43:F48)</f>
        <v>1700</v>
      </c>
      <c r="G39" s="16">
        <f>SUM(G43:G48)</f>
        <v>0</v>
      </c>
      <c r="H39" s="8">
        <f t="shared" si="9"/>
        <v>2075</v>
      </c>
      <c r="I39" s="16">
        <f>SUM(I43:I48)</f>
        <v>2075</v>
      </c>
      <c r="J39" s="16">
        <f>SUM(J43:J48)</f>
        <v>0</v>
      </c>
      <c r="K39" s="8">
        <f t="shared" si="10"/>
        <v>2283</v>
      </c>
      <c r="L39" s="16">
        <f>SUM(L43:L48)</f>
        <v>2283</v>
      </c>
      <c r="M39" s="16">
        <f>SUM(M43:M48)</f>
        <v>0</v>
      </c>
      <c r="N39" s="8">
        <f>N43+N44+N45+N46+N47+N48</f>
        <v>2590</v>
      </c>
      <c r="O39" s="16">
        <f>N39</f>
        <v>2590</v>
      </c>
      <c r="P39" s="16">
        <v>0</v>
      </c>
    </row>
    <row r="40" spans="1:18" ht="13.5" thickTop="1" x14ac:dyDescent="0.25">
      <c r="A40" s="2"/>
      <c r="B40" s="17"/>
      <c r="C40" s="18" t="s">
        <v>10</v>
      </c>
      <c r="D40" s="18"/>
      <c r="E40" s="19">
        <f t="shared" si="8"/>
        <v>0</v>
      </c>
      <c r="F40" s="21">
        <f>SUM(F41:F42)</f>
        <v>0</v>
      </c>
      <c r="G40" s="21">
        <f>SUM(G41:G42)</f>
        <v>0</v>
      </c>
      <c r="H40" s="19">
        <f t="shared" si="9"/>
        <v>0</v>
      </c>
      <c r="I40" s="21">
        <f>SUM(I41:I42)</f>
        <v>0</v>
      </c>
      <c r="J40" s="21">
        <f>SUM(J41:J42)</f>
        <v>0</v>
      </c>
      <c r="K40" s="19">
        <f>SUM(L40:M40)</f>
        <v>0</v>
      </c>
      <c r="L40" s="19">
        <f>SUM(L41:L42)</f>
        <v>0</v>
      </c>
      <c r="M40" s="19">
        <f>SUM(M41:M42)</f>
        <v>0</v>
      </c>
      <c r="N40" s="19">
        <f>SUM(O40:P40)</f>
        <v>0</v>
      </c>
      <c r="O40" s="19">
        <f>SUM(O41:O42)</f>
        <v>0</v>
      </c>
      <c r="P40" s="19">
        <f>SUM(P41:P42)</f>
        <v>0</v>
      </c>
    </row>
    <row r="41" spans="1:18" x14ac:dyDescent="0.25">
      <c r="A41" s="2"/>
      <c r="B41" s="17"/>
      <c r="C41" s="20" t="s">
        <v>15</v>
      </c>
      <c r="D41" s="20"/>
      <c r="E41" s="19">
        <f t="shared" si="8"/>
        <v>0</v>
      </c>
      <c r="F41" s="21">
        <v>0</v>
      </c>
      <c r="G41" s="21">
        <v>0</v>
      </c>
      <c r="H41" s="19">
        <f t="shared" si="9"/>
        <v>0</v>
      </c>
      <c r="I41" s="21">
        <v>0</v>
      </c>
      <c r="J41" s="21">
        <v>0</v>
      </c>
      <c r="K41" s="19">
        <f t="shared" si="10"/>
        <v>0</v>
      </c>
      <c r="L41" s="21">
        <v>0</v>
      </c>
      <c r="M41" s="21">
        <v>0</v>
      </c>
      <c r="N41" s="19">
        <f t="shared" ref="N41:N48" si="12">SUM(O41:P41)</f>
        <v>0</v>
      </c>
      <c r="O41" s="21">
        <v>0</v>
      </c>
      <c r="P41" s="21">
        <v>0</v>
      </c>
    </row>
    <row r="42" spans="1:18" x14ac:dyDescent="0.25">
      <c r="A42" s="2"/>
      <c r="B42" s="17"/>
      <c r="C42" s="20" t="s">
        <v>16</v>
      </c>
      <c r="D42" s="20"/>
      <c r="E42" s="19">
        <f t="shared" si="8"/>
        <v>0</v>
      </c>
      <c r="F42" s="21">
        <v>0</v>
      </c>
      <c r="G42" s="21">
        <v>0</v>
      </c>
      <c r="H42" s="19">
        <f t="shared" si="9"/>
        <v>0</v>
      </c>
      <c r="I42" s="21">
        <v>0</v>
      </c>
      <c r="J42" s="21">
        <v>0</v>
      </c>
      <c r="K42" s="19">
        <f t="shared" si="10"/>
        <v>0</v>
      </c>
      <c r="L42" s="21">
        <v>0</v>
      </c>
      <c r="M42" s="21">
        <v>0</v>
      </c>
      <c r="N42" s="19">
        <f t="shared" si="12"/>
        <v>0</v>
      </c>
      <c r="O42" s="21">
        <v>0</v>
      </c>
      <c r="P42" s="21">
        <v>0</v>
      </c>
    </row>
    <row r="43" spans="1:18" ht="86.25" customHeight="1" x14ac:dyDescent="0.25">
      <c r="A43" s="3"/>
      <c r="B43" s="22" t="s">
        <v>53</v>
      </c>
      <c r="C43" s="20" t="s">
        <v>54</v>
      </c>
      <c r="D43" s="23">
        <v>577.5</v>
      </c>
      <c r="E43" s="19">
        <f t="shared" si="8"/>
        <v>580</v>
      </c>
      <c r="F43" s="21">
        <v>580</v>
      </c>
      <c r="G43" s="21">
        <v>0</v>
      </c>
      <c r="H43" s="19">
        <f t="shared" si="9"/>
        <v>580</v>
      </c>
      <c r="I43" s="21">
        <v>580</v>
      </c>
      <c r="J43" s="21">
        <v>0</v>
      </c>
      <c r="K43" s="19">
        <f t="shared" si="10"/>
        <v>638</v>
      </c>
      <c r="L43" s="21">
        <f>I43*1.1</f>
        <v>638</v>
      </c>
      <c r="M43" s="21">
        <v>0</v>
      </c>
      <c r="N43" s="19">
        <f t="shared" si="12"/>
        <v>831</v>
      </c>
      <c r="O43" s="21">
        <v>831</v>
      </c>
      <c r="P43" s="21">
        <v>0</v>
      </c>
      <c r="R43" s="24"/>
    </row>
    <row r="44" spans="1:18" ht="63.75" x14ac:dyDescent="0.25">
      <c r="A44" s="3"/>
      <c r="B44" s="22" t="s">
        <v>55</v>
      </c>
      <c r="C44" s="20" t="s">
        <v>56</v>
      </c>
      <c r="D44" s="23">
        <v>971.5</v>
      </c>
      <c r="E44" s="19">
        <f t="shared" si="8"/>
        <v>725</v>
      </c>
      <c r="F44" s="21">
        <v>725</v>
      </c>
      <c r="G44" s="21">
        <v>0</v>
      </c>
      <c r="H44" s="19">
        <f t="shared" si="9"/>
        <v>1100</v>
      </c>
      <c r="I44" s="21">
        <v>1100</v>
      </c>
      <c r="J44" s="21">
        <v>0</v>
      </c>
      <c r="K44" s="19">
        <f t="shared" si="10"/>
        <v>1210</v>
      </c>
      <c r="L44" s="19">
        <f>I44*1.1</f>
        <v>1210</v>
      </c>
      <c r="M44" s="19">
        <v>0</v>
      </c>
      <c r="N44" s="19">
        <f t="shared" si="12"/>
        <v>1150</v>
      </c>
      <c r="O44" s="21">
        <v>1150</v>
      </c>
      <c r="P44" s="21">
        <v>0</v>
      </c>
      <c r="R44" s="24"/>
    </row>
    <row r="45" spans="1:18" ht="25.5" x14ac:dyDescent="0.25">
      <c r="A45" s="3"/>
      <c r="B45" s="22" t="s">
        <v>57</v>
      </c>
      <c r="C45" s="20" t="s">
        <v>58</v>
      </c>
      <c r="D45" s="23">
        <v>22</v>
      </c>
      <c r="E45" s="19">
        <f t="shared" si="8"/>
        <v>50</v>
      </c>
      <c r="F45" s="21">
        <v>50</v>
      </c>
      <c r="G45" s="21">
        <v>0</v>
      </c>
      <c r="H45" s="19">
        <f t="shared" si="9"/>
        <v>50</v>
      </c>
      <c r="I45" s="21">
        <v>50</v>
      </c>
      <c r="J45" s="21">
        <v>0</v>
      </c>
      <c r="K45" s="19">
        <f t="shared" si="10"/>
        <v>55.000000000000007</v>
      </c>
      <c r="L45" s="21">
        <f>I45*1.1</f>
        <v>55.000000000000007</v>
      </c>
      <c r="M45" s="21">
        <v>0</v>
      </c>
      <c r="N45" s="19">
        <f t="shared" si="12"/>
        <v>40</v>
      </c>
      <c r="O45" s="21">
        <v>40</v>
      </c>
      <c r="P45" s="21">
        <v>0</v>
      </c>
    </row>
    <row r="46" spans="1:18" x14ac:dyDescent="0.25">
      <c r="A46" s="3"/>
      <c r="B46" s="22" t="s">
        <v>59</v>
      </c>
      <c r="C46" s="20" t="s">
        <v>60</v>
      </c>
      <c r="D46" s="23">
        <v>15</v>
      </c>
      <c r="E46" s="19">
        <f>SUM(F46:G46)</f>
        <v>30</v>
      </c>
      <c r="F46" s="21">
        <v>30</v>
      </c>
      <c r="G46" s="21">
        <v>0</v>
      </c>
      <c r="H46" s="19">
        <f t="shared" si="9"/>
        <v>30</v>
      </c>
      <c r="I46" s="21">
        <v>30</v>
      </c>
      <c r="J46" s="21">
        <v>0</v>
      </c>
      <c r="K46" s="19">
        <f t="shared" si="10"/>
        <v>33</v>
      </c>
      <c r="L46" s="21">
        <f>I46*1.1</f>
        <v>33</v>
      </c>
      <c r="M46" s="21">
        <v>0</v>
      </c>
      <c r="N46" s="19">
        <f t="shared" si="12"/>
        <v>40</v>
      </c>
      <c r="O46" s="26">
        <v>40</v>
      </c>
      <c r="P46" s="21">
        <v>0</v>
      </c>
    </row>
    <row r="47" spans="1:18" ht="25.5" x14ac:dyDescent="0.25">
      <c r="A47" s="3"/>
      <c r="B47" s="22" t="s">
        <v>61</v>
      </c>
      <c r="C47" s="20" t="s">
        <v>62</v>
      </c>
      <c r="D47" s="23">
        <v>28</v>
      </c>
      <c r="E47" s="19">
        <f>SUM(F47:G47)</f>
        <v>130</v>
      </c>
      <c r="F47" s="21">
        <v>130</v>
      </c>
      <c r="G47" s="21"/>
      <c r="H47" s="19">
        <f>SUM(I47:J47)</f>
        <v>130</v>
      </c>
      <c r="I47" s="21">
        <v>130</v>
      </c>
      <c r="J47" s="21"/>
      <c r="K47" s="19">
        <f>SUM(L47:M47)</f>
        <v>143</v>
      </c>
      <c r="L47" s="21">
        <f>I47*1.1</f>
        <v>143</v>
      </c>
      <c r="M47" s="21"/>
      <c r="N47" s="19">
        <f t="shared" si="12"/>
        <v>143</v>
      </c>
      <c r="O47" s="41">
        <v>143</v>
      </c>
      <c r="P47" s="21">
        <v>0</v>
      </c>
    </row>
    <row r="48" spans="1:18" ht="115.5" thickBot="1" x14ac:dyDescent="0.3">
      <c r="A48" s="3"/>
      <c r="B48" s="22" t="s">
        <v>63</v>
      </c>
      <c r="C48" s="20" t="s">
        <v>64</v>
      </c>
      <c r="D48" s="23">
        <v>86</v>
      </c>
      <c r="E48" s="19">
        <v>170</v>
      </c>
      <c r="F48" s="21">
        <v>185</v>
      </c>
      <c r="G48" s="21">
        <v>0</v>
      </c>
      <c r="H48" s="19">
        <f t="shared" si="9"/>
        <v>185</v>
      </c>
      <c r="I48" s="21">
        <v>185</v>
      </c>
      <c r="J48" s="21">
        <v>0</v>
      </c>
      <c r="K48" s="19">
        <f t="shared" si="10"/>
        <v>204</v>
      </c>
      <c r="L48" s="19">
        <v>204</v>
      </c>
      <c r="M48" s="19">
        <v>0</v>
      </c>
      <c r="N48" s="19">
        <f t="shared" si="12"/>
        <v>386</v>
      </c>
      <c r="O48" s="21">
        <v>386</v>
      </c>
      <c r="P48" s="21">
        <v>0</v>
      </c>
    </row>
    <row r="49" spans="1:18" ht="14.25" thickTop="1" thickBot="1" x14ac:dyDescent="0.3">
      <c r="A49" s="14" t="s">
        <v>65</v>
      </c>
      <c r="B49" s="15"/>
      <c r="C49" s="6" t="s">
        <v>66</v>
      </c>
      <c r="D49" s="25">
        <f>SUM(D53:D57)</f>
        <v>3890</v>
      </c>
      <c r="E49" s="8">
        <f t="shared" si="8"/>
        <v>8380</v>
      </c>
      <c r="F49" s="16">
        <f>SUM(F53:F57)</f>
        <v>8380</v>
      </c>
      <c r="G49" s="16">
        <f>SUM(G53:G57)</f>
        <v>0</v>
      </c>
      <c r="H49" s="8">
        <f t="shared" si="9"/>
        <v>8800</v>
      </c>
      <c r="I49" s="16">
        <f>SUM(I53:I57)</f>
        <v>8800</v>
      </c>
      <c r="J49" s="16">
        <f>SUM(J53:J57)</f>
        <v>0</v>
      </c>
      <c r="K49" s="8">
        <f t="shared" si="10"/>
        <v>9240</v>
      </c>
      <c r="L49" s="16">
        <f>SUM(L53:L57)</f>
        <v>9240</v>
      </c>
      <c r="M49" s="16">
        <f>SUM(M53:M57)</f>
        <v>0</v>
      </c>
      <c r="N49" s="8">
        <f>SUM(O49:P49)</f>
        <v>9240</v>
      </c>
      <c r="O49" s="16">
        <f>SUM(O53:O57)</f>
        <v>9240</v>
      </c>
      <c r="P49" s="8">
        <v>0</v>
      </c>
    </row>
    <row r="50" spans="1:18" ht="13.5" thickTop="1" x14ac:dyDescent="0.25">
      <c r="A50" s="2"/>
      <c r="B50" s="17"/>
      <c r="C50" s="18" t="s">
        <v>10</v>
      </c>
      <c r="D50" s="18"/>
      <c r="E50" s="19">
        <f t="shared" si="8"/>
        <v>5</v>
      </c>
      <c r="F50" s="19">
        <f>SUM(F51:F52)</f>
        <v>5</v>
      </c>
      <c r="G50" s="19">
        <f>SUM(G51:G52)</f>
        <v>0</v>
      </c>
      <c r="H50" s="19">
        <f t="shared" si="9"/>
        <v>5</v>
      </c>
      <c r="I50" s="19">
        <f>SUM(I51:I52)</f>
        <v>5</v>
      </c>
      <c r="J50" s="19">
        <f>SUM(J51:J52)</f>
        <v>0</v>
      </c>
      <c r="K50" s="19">
        <f t="shared" si="10"/>
        <v>5</v>
      </c>
      <c r="L50" s="19">
        <f>SUM(L51:L52)</f>
        <v>5</v>
      </c>
      <c r="M50" s="19">
        <f>SUM(M51:M52)</f>
        <v>0</v>
      </c>
      <c r="N50" s="26">
        <f t="shared" ref="N50:N57" si="13">SUM(O50:P50)</f>
        <v>5</v>
      </c>
      <c r="O50" s="19">
        <f>SUM(O51:O52)</f>
        <v>5</v>
      </c>
      <c r="P50" s="19">
        <f>SUM(P51:P52)</f>
        <v>0</v>
      </c>
    </row>
    <row r="51" spans="1:18" x14ac:dyDescent="0.25">
      <c r="A51" s="2"/>
      <c r="B51" s="17"/>
      <c r="C51" s="20" t="s">
        <v>15</v>
      </c>
      <c r="D51" s="20"/>
      <c r="E51" s="19">
        <f t="shared" si="8"/>
        <v>0</v>
      </c>
      <c r="F51" s="21">
        <v>0</v>
      </c>
      <c r="G51" s="21">
        <v>0</v>
      </c>
      <c r="H51" s="19">
        <f t="shared" si="9"/>
        <v>0</v>
      </c>
      <c r="I51" s="21">
        <v>0</v>
      </c>
      <c r="J51" s="21">
        <v>0</v>
      </c>
      <c r="K51" s="19">
        <f t="shared" si="10"/>
        <v>0</v>
      </c>
      <c r="L51" s="21">
        <v>0</v>
      </c>
      <c r="M51" s="21">
        <v>0</v>
      </c>
      <c r="N51" s="26">
        <f t="shared" si="13"/>
        <v>0</v>
      </c>
      <c r="O51" s="21">
        <v>0</v>
      </c>
      <c r="P51" s="21">
        <v>0</v>
      </c>
    </row>
    <row r="52" spans="1:18" x14ac:dyDescent="0.25">
      <c r="A52" s="2"/>
      <c r="B52" s="17"/>
      <c r="C52" s="20" t="s">
        <v>16</v>
      </c>
      <c r="D52" s="20"/>
      <c r="E52" s="19">
        <f t="shared" si="8"/>
        <v>5</v>
      </c>
      <c r="F52" s="21">
        <v>5</v>
      </c>
      <c r="G52" s="21">
        <v>0</v>
      </c>
      <c r="H52" s="19">
        <f t="shared" si="9"/>
        <v>5</v>
      </c>
      <c r="I52" s="21">
        <v>5</v>
      </c>
      <c r="J52" s="21">
        <v>0</v>
      </c>
      <c r="K52" s="19">
        <f t="shared" si="10"/>
        <v>5</v>
      </c>
      <c r="L52" s="21">
        <v>5</v>
      </c>
      <c r="M52" s="21">
        <v>0</v>
      </c>
      <c r="N52" s="26">
        <f t="shared" si="13"/>
        <v>5</v>
      </c>
      <c r="O52" s="21">
        <v>5</v>
      </c>
      <c r="P52" s="21">
        <v>0</v>
      </c>
    </row>
    <row r="53" spans="1:18" ht="36" customHeight="1" x14ac:dyDescent="0.25">
      <c r="A53" s="3"/>
      <c r="B53" s="27" t="s">
        <v>67</v>
      </c>
      <c r="C53" s="28" t="s">
        <v>68</v>
      </c>
      <c r="D53" s="23">
        <v>1384</v>
      </c>
      <c r="E53" s="12">
        <f t="shared" si="8"/>
        <v>2310</v>
      </c>
      <c r="F53" s="26">
        <v>2310</v>
      </c>
      <c r="G53" s="26">
        <v>0</v>
      </c>
      <c r="H53" s="12">
        <f t="shared" si="9"/>
        <v>2425</v>
      </c>
      <c r="I53" s="26">
        <v>2425</v>
      </c>
      <c r="J53" s="26">
        <v>0</v>
      </c>
      <c r="K53" s="12">
        <f t="shared" si="10"/>
        <v>2547</v>
      </c>
      <c r="L53" s="26">
        <v>2547</v>
      </c>
      <c r="M53" s="26">
        <v>0</v>
      </c>
      <c r="N53" s="26">
        <f t="shared" si="13"/>
        <v>2547</v>
      </c>
      <c r="O53" s="26">
        <v>2547</v>
      </c>
      <c r="P53" s="26">
        <v>0</v>
      </c>
    </row>
    <row r="54" spans="1:18" ht="89.25" x14ac:dyDescent="0.25">
      <c r="A54" s="3"/>
      <c r="B54" s="27" t="s">
        <v>69</v>
      </c>
      <c r="C54" s="28" t="s">
        <v>70</v>
      </c>
      <c r="D54" s="23">
        <v>128</v>
      </c>
      <c r="E54" s="12">
        <f t="shared" si="8"/>
        <v>5703</v>
      </c>
      <c r="F54" s="21">
        <v>5703</v>
      </c>
      <c r="G54" s="26">
        <v>0</v>
      </c>
      <c r="H54" s="12">
        <f t="shared" si="9"/>
        <v>5990</v>
      </c>
      <c r="I54" s="21">
        <v>5990</v>
      </c>
      <c r="J54" s="26">
        <v>0</v>
      </c>
      <c r="K54" s="12">
        <f t="shared" si="10"/>
        <v>6287</v>
      </c>
      <c r="L54" s="26">
        <v>6287</v>
      </c>
      <c r="M54" s="26">
        <v>0</v>
      </c>
      <c r="N54" s="26">
        <f t="shared" si="13"/>
        <v>6287</v>
      </c>
      <c r="O54" s="26">
        <v>6287</v>
      </c>
      <c r="P54" s="26">
        <v>0</v>
      </c>
    </row>
    <row r="55" spans="1:18" ht="25.5" x14ac:dyDescent="0.25">
      <c r="A55" s="3"/>
      <c r="B55" s="22" t="s">
        <v>71</v>
      </c>
      <c r="C55" s="20" t="s">
        <v>72</v>
      </c>
      <c r="D55" s="23">
        <v>2090</v>
      </c>
      <c r="E55" s="19">
        <f t="shared" si="8"/>
        <v>144</v>
      </c>
      <c r="F55" s="21">
        <v>144</v>
      </c>
      <c r="G55" s="21">
        <v>0</v>
      </c>
      <c r="H55" s="19">
        <f t="shared" si="9"/>
        <v>151</v>
      </c>
      <c r="I55" s="21">
        <v>151</v>
      </c>
      <c r="J55" s="21">
        <v>0</v>
      </c>
      <c r="K55" s="19">
        <f t="shared" si="10"/>
        <v>160</v>
      </c>
      <c r="L55" s="21">
        <v>160</v>
      </c>
      <c r="M55" s="21">
        <v>0</v>
      </c>
      <c r="N55" s="26">
        <f t="shared" si="13"/>
        <v>160</v>
      </c>
      <c r="O55" s="21">
        <v>160</v>
      </c>
      <c r="P55" s="21">
        <v>0</v>
      </c>
    </row>
    <row r="56" spans="1:18" ht="102" x14ac:dyDescent="0.25">
      <c r="A56" s="3"/>
      <c r="B56" s="22" t="s">
        <v>73</v>
      </c>
      <c r="C56" s="20" t="s">
        <v>74</v>
      </c>
      <c r="D56" s="23">
        <v>200</v>
      </c>
      <c r="E56" s="19">
        <f t="shared" si="8"/>
        <v>210</v>
      </c>
      <c r="F56" s="21">
        <v>210</v>
      </c>
      <c r="G56" s="21">
        <v>0</v>
      </c>
      <c r="H56" s="19">
        <f t="shared" si="9"/>
        <v>221</v>
      </c>
      <c r="I56" s="21">
        <v>221</v>
      </c>
      <c r="J56" s="21">
        <v>0</v>
      </c>
      <c r="K56" s="19">
        <f t="shared" si="10"/>
        <v>232</v>
      </c>
      <c r="L56" s="21">
        <v>232</v>
      </c>
      <c r="M56" s="21">
        <v>0</v>
      </c>
      <c r="N56" s="26">
        <f t="shared" si="13"/>
        <v>232</v>
      </c>
      <c r="O56" s="21">
        <v>232</v>
      </c>
      <c r="P56" s="21">
        <v>0</v>
      </c>
    </row>
    <row r="57" spans="1:18" ht="39" thickBot="1" x14ac:dyDescent="0.3">
      <c r="A57" s="3"/>
      <c r="B57" s="22" t="s">
        <v>75</v>
      </c>
      <c r="C57" s="20" t="s">
        <v>76</v>
      </c>
      <c r="D57" s="29">
        <v>88</v>
      </c>
      <c r="E57" s="19">
        <f t="shared" si="8"/>
        <v>13</v>
      </c>
      <c r="F57" s="21">
        <v>13</v>
      </c>
      <c r="G57" s="21">
        <v>0</v>
      </c>
      <c r="H57" s="19">
        <f t="shared" si="9"/>
        <v>13</v>
      </c>
      <c r="I57" s="21">
        <v>13</v>
      </c>
      <c r="J57" s="21">
        <v>0</v>
      </c>
      <c r="K57" s="19">
        <f t="shared" si="10"/>
        <v>14</v>
      </c>
      <c r="L57" s="21">
        <v>14</v>
      </c>
      <c r="M57" s="21">
        <v>0</v>
      </c>
      <c r="N57" s="26">
        <f t="shared" si="13"/>
        <v>14</v>
      </c>
      <c r="O57" s="21">
        <v>14</v>
      </c>
      <c r="P57" s="21">
        <v>0</v>
      </c>
    </row>
    <row r="58" spans="1:18" ht="65.25" thickTop="1" thickBot="1" x14ac:dyDescent="0.3">
      <c r="A58" s="14" t="s">
        <v>77</v>
      </c>
      <c r="B58" s="15"/>
      <c r="C58" s="6" t="s">
        <v>78</v>
      </c>
      <c r="D58" s="25">
        <f>D62+D63</f>
        <v>260</v>
      </c>
      <c r="E58" s="8">
        <f t="shared" si="8"/>
        <v>260</v>
      </c>
      <c r="F58" s="16">
        <f>F62+F63</f>
        <v>260</v>
      </c>
      <c r="G58" s="16">
        <f>G62+G63</f>
        <v>0</v>
      </c>
      <c r="H58" s="8">
        <f t="shared" si="9"/>
        <v>260</v>
      </c>
      <c r="I58" s="16">
        <f>I62+I63</f>
        <v>260</v>
      </c>
      <c r="J58" s="16">
        <f>J62+J63</f>
        <v>0</v>
      </c>
      <c r="K58" s="8">
        <f t="shared" si="10"/>
        <v>350</v>
      </c>
      <c r="L58" s="16">
        <f>L62+L63</f>
        <v>350</v>
      </c>
      <c r="M58" s="16">
        <f>M62+M63</f>
        <v>0</v>
      </c>
      <c r="N58" s="8">
        <f t="shared" si="10"/>
        <v>350</v>
      </c>
      <c r="O58" s="16">
        <f>O62+O63</f>
        <v>350</v>
      </c>
      <c r="P58" s="16">
        <f>P62+P63</f>
        <v>0</v>
      </c>
    </row>
    <row r="59" spans="1:18" ht="13.5" thickTop="1" x14ac:dyDescent="0.25">
      <c r="A59" s="2"/>
      <c r="B59" s="17"/>
      <c r="C59" s="18" t="s">
        <v>10</v>
      </c>
      <c r="D59" s="18"/>
      <c r="E59" s="19">
        <f t="shared" si="8"/>
        <v>5</v>
      </c>
      <c r="F59" s="19">
        <f>F60+F61</f>
        <v>5</v>
      </c>
      <c r="G59" s="19">
        <f>G60+G61</f>
        <v>0</v>
      </c>
      <c r="H59" s="19">
        <f t="shared" si="9"/>
        <v>5</v>
      </c>
      <c r="I59" s="19">
        <f>I60+I61</f>
        <v>5</v>
      </c>
      <c r="J59" s="19">
        <f>SUM(J60:J61)</f>
        <v>0</v>
      </c>
      <c r="K59" s="19">
        <f t="shared" si="10"/>
        <v>5</v>
      </c>
      <c r="L59" s="19">
        <f>L60+L61</f>
        <v>5</v>
      </c>
      <c r="M59" s="19">
        <f>M60+M61</f>
        <v>0</v>
      </c>
      <c r="N59" s="19">
        <f t="shared" si="10"/>
        <v>5</v>
      </c>
      <c r="O59" s="19">
        <f>O60+O61</f>
        <v>5</v>
      </c>
      <c r="P59" s="19">
        <f>P60+P61</f>
        <v>0</v>
      </c>
    </row>
    <row r="60" spans="1:18" x14ac:dyDescent="0.25">
      <c r="A60" s="2"/>
      <c r="B60" s="17"/>
      <c r="C60" s="20" t="s">
        <v>15</v>
      </c>
      <c r="D60" s="20"/>
      <c r="E60" s="19">
        <f t="shared" si="8"/>
        <v>0</v>
      </c>
      <c r="F60" s="21">
        <v>0</v>
      </c>
      <c r="G60" s="21">
        <v>0</v>
      </c>
      <c r="H60" s="19">
        <f t="shared" si="9"/>
        <v>0</v>
      </c>
      <c r="I60" s="21">
        <v>0</v>
      </c>
      <c r="J60" s="21">
        <v>0</v>
      </c>
      <c r="K60" s="19">
        <f t="shared" si="10"/>
        <v>0</v>
      </c>
      <c r="L60" s="21">
        <v>0</v>
      </c>
      <c r="M60" s="21">
        <v>0</v>
      </c>
      <c r="N60" s="19">
        <f t="shared" si="10"/>
        <v>0</v>
      </c>
      <c r="O60" s="21">
        <v>0</v>
      </c>
      <c r="P60" s="21">
        <v>0</v>
      </c>
    </row>
    <row r="61" spans="1:18" x14ac:dyDescent="0.25">
      <c r="A61" s="2"/>
      <c r="B61" s="17"/>
      <c r="C61" s="20" t="s">
        <v>16</v>
      </c>
      <c r="D61" s="20"/>
      <c r="E61" s="19">
        <f t="shared" si="8"/>
        <v>5</v>
      </c>
      <c r="F61" s="21">
        <v>5</v>
      </c>
      <c r="G61" s="21">
        <v>0</v>
      </c>
      <c r="H61" s="19">
        <f t="shared" si="9"/>
        <v>5</v>
      </c>
      <c r="I61" s="21">
        <v>5</v>
      </c>
      <c r="J61" s="21">
        <v>0</v>
      </c>
      <c r="K61" s="19">
        <f t="shared" si="10"/>
        <v>5</v>
      </c>
      <c r="L61" s="21">
        <v>5</v>
      </c>
      <c r="M61" s="21">
        <v>0</v>
      </c>
      <c r="N61" s="19">
        <f t="shared" si="10"/>
        <v>5</v>
      </c>
      <c r="O61" s="21">
        <v>5</v>
      </c>
      <c r="P61" s="21">
        <v>0</v>
      </c>
    </row>
    <row r="62" spans="1:18" ht="51" x14ac:dyDescent="0.25">
      <c r="A62" s="2"/>
      <c r="B62" s="22" t="s">
        <v>79</v>
      </c>
      <c r="C62" s="20" t="s">
        <v>80</v>
      </c>
      <c r="D62" s="23">
        <v>150</v>
      </c>
      <c r="E62" s="19">
        <f t="shared" si="8"/>
        <v>170</v>
      </c>
      <c r="F62" s="21">
        <v>170</v>
      </c>
      <c r="G62" s="21">
        <v>0</v>
      </c>
      <c r="H62" s="19">
        <f t="shared" si="9"/>
        <v>170</v>
      </c>
      <c r="I62" s="21">
        <v>170</v>
      </c>
      <c r="J62" s="21">
        <v>0</v>
      </c>
      <c r="K62" s="19">
        <f t="shared" si="10"/>
        <v>230</v>
      </c>
      <c r="L62" s="21">
        <v>230</v>
      </c>
      <c r="M62" s="21">
        <v>0</v>
      </c>
      <c r="N62" s="19">
        <f t="shared" si="10"/>
        <v>230</v>
      </c>
      <c r="O62" s="21">
        <v>230</v>
      </c>
      <c r="P62" s="21">
        <v>0</v>
      </c>
    </row>
    <row r="63" spans="1:18" ht="64.5" thickBot="1" x14ac:dyDescent="0.3">
      <c r="A63" s="2"/>
      <c r="B63" s="22" t="s">
        <v>81</v>
      </c>
      <c r="C63" s="20" t="s">
        <v>82</v>
      </c>
      <c r="D63" s="23">
        <v>110</v>
      </c>
      <c r="E63" s="19">
        <f t="shared" si="8"/>
        <v>90</v>
      </c>
      <c r="F63" s="21">
        <v>90</v>
      </c>
      <c r="G63" s="21">
        <v>0</v>
      </c>
      <c r="H63" s="19">
        <f t="shared" si="9"/>
        <v>90</v>
      </c>
      <c r="I63" s="21">
        <v>90</v>
      </c>
      <c r="J63" s="21">
        <v>0</v>
      </c>
      <c r="K63" s="19">
        <f t="shared" si="10"/>
        <v>120</v>
      </c>
      <c r="L63" s="21">
        <v>120</v>
      </c>
      <c r="M63" s="21">
        <v>0</v>
      </c>
      <c r="N63" s="19">
        <f t="shared" si="10"/>
        <v>120</v>
      </c>
      <c r="O63" s="21">
        <v>120</v>
      </c>
      <c r="P63" s="21">
        <v>0</v>
      </c>
    </row>
    <row r="64" spans="1:18" ht="14.25" thickTop="1" thickBot="1" x14ac:dyDescent="0.3">
      <c r="A64" s="14" t="s">
        <v>83</v>
      </c>
      <c r="B64" s="15"/>
      <c r="C64" s="6" t="s">
        <v>84</v>
      </c>
      <c r="D64" s="25">
        <f>SUM(D68:D74)</f>
        <v>16867</v>
      </c>
      <c r="E64" s="8">
        <f t="shared" si="8"/>
        <v>17832</v>
      </c>
      <c r="F64" s="16">
        <f>SUM(F68:F74)</f>
        <v>17832</v>
      </c>
      <c r="G64" s="16">
        <f>SUM(G68:G74)</f>
        <v>0</v>
      </c>
      <c r="H64" s="8">
        <f t="shared" si="9"/>
        <v>18503</v>
      </c>
      <c r="I64" s="16">
        <f>SUM(I68:I74)</f>
        <v>18503</v>
      </c>
      <c r="J64" s="16">
        <f>SUM(J68:J74)</f>
        <v>0</v>
      </c>
      <c r="K64" s="8">
        <f t="shared" si="10"/>
        <v>19996</v>
      </c>
      <c r="L64" s="16">
        <f>SUM(L68:L74)</f>
        <v>19996</v>
      </c>
      <c r="M64" s="16">
        <f>SUM(M68:M74)</f>
        <v>0</v>
      </c>
      <c r="N64" s="8">
        <f>SUM(O64:P64)</f>
        <v>21713</v>
      </c>
      <c r="O64" s="16">
        <f>SUM(O68:O74)</f>
        <v>21713</v>
      </c>
      <c r="P64" s="16">
        <v>0</v>
      </c>
      <c r="R64" s="24"/>
    </row>
    <row r="65" spans="1:16" ht="13.5" thickTop="1" x14ac:dyDescent="0.25">
      <c r="A65" s="2"/>
      <c r="B65" s="17"/>
      <c r="C65" s="18" t="s">
        <v>10</v>
      </c>
      <c r="D65" s="18"/>
      <c r="E65" s="19">
        <f t="shared" si="8"/>
        <v>31</v>
      </c>
      <c r="F65" s="19">
        <f>SUM(F66:F67)</f>
        <v>31</v>
      </c>
      <c r="G65" s="19">
        <f>SUM(G66:G67)</f>
        <v>0</v>
      </c>
      <c r="H65" s="19">
        <f t="shared" si="9"/>
        <v>31</v>
      </c>
      <c r="I65" s="19">
        <f>SUM(I66:I67)</f>
        <v>31</v>
      </c>
      <c r="J65" s="19">
        <f>SUM(J66:J67)</f>
        <v>0</v>
      </c>
      <c r="K65" s="19">
        <f t="shared" si="10"/>
        <v>31</v>
      </c>
      <c r="L65" s="19">
        <f>SUM(L66:L67)</f>
        <v>31</v>
      </c>
      <c r="M65" s="19">
        <f>SUM(M66:M67)</f>
        <v>0</v>
      </c>
      <c r="N65" s="19">
        <f>SUM(O65:P65)</f>
        <v>31</v>
      </c>
      <c r="O65" s="19">
        <v>31</v>
      </c>
      <c r="P65" s="19">
        <f>SUM(P66:P67)</f>
        <v>0</v>
      </c>
    </row>
    <row r="66" spans="1:16" x14ac:dyDescent="0.25">
      <c r="A66" s="2"/>
      <c r="B66" s="17"/>
      <c r="C66" s="20" t="s">
        <v>15</v>
      </c>
      <c r="D66" s="20"/>
      <c r="E66" s="19">
        <f t="shared" si="8"/>
        <v>0</v>
      </c>
      <c r="F66" s="21">
        <v>0</v>
      </c>
      <c r="G66" s="21">
        <v>0</v>
      </c>
      <c r="H66" s="19">
        <f t="shared" si="9"/>
        <v>0</v>
      </c>
      <c r="I66" s="21">
        <v>0</v>
      </c>
      <c r="J66" s="21">
        <v>0</v>
      </c>
      <c r="K66" s="19">
        <f t="shared" si="10"/>
        <v>0</v>
      </c>
      <c r="L66" s="21">
        <v>0</v>
      </c>
      <c r="M66" s="21">
        <v>0</v>
      </c>
      <c r="N66" s="19">
        <f t="shared" ref="N66:N74" si="14">SUM(O66:P66)</f>
        <v>0</v>
      </c>
      <c r="O66" s="21">
        <v>0</v>
      </c>
      <c r="P66" s="19">
        <v>0</v>
      </c>
    </row>
    <row r="67" spans="1:16" x14ac:dyDescent="0.25">
      <c r="A67" s="2"/>
      <c r="B67" s="17"/>
      <c r="C67" s="20" t="s">
        <v>16</v>
      </c>
      <c r="D67" s="20"/>
      <c r="E67" s="19">
        <f t="shared" si="8"/>
        <v>31</v>
      </c>
      <c r="F67" s="21">
        <v>31</v>
      </c>
      <c r="G67" s="21">
        <v>0</v>
      </c>
      <c r="H67" s="19">
        <f t="shared" si="9"/>
        <v>31</v>
      </c>
      <c r="I67" s="21">
        <v>31</v>
      </c>
      <c r="J67" s="21">
        <v>0</v>
      </c>
      <c r="K67" s="19">
        <f t="shared" si="10"/>
        <v>31</v>
      </c>
      <c r="L67" s="21">
        <v>31</v>
      </c>
      <c r="M67" s="21">
        <v>0</v>
      </c>
      <c r="N67" s="19">
        <f t="shared" si="14"/>
        <v>31</v>
      </c>
      <c r="O67" s="21">
        <v>31</v>
      </c>
      <c r="P67" s="19">
        <v>0</v>
      </c>
    </row>
    <row r="68" spans="1:16" ht="64.5" customHeight="1" x14ac:dyDescent="0.25">
      <c r="A68" s="3"/>
      <c r="B68" s="22" t="s">
        <v>85</v>
      </c>
      <c r="C68" s="20" t="s">
        <v>86</v>
      </c>
      <c r="D68" s="23">
        <v>3120</v>
      </c>
      <c r="E68" s="19">
        <f t="shared" si="8"/>
        <v>3415</v>
      </c>
      <c r="F68" s="21">
        <v>3415</v>
      </c>
      <c r="G68" s="21">
        <v>0</v>
      </c>
      <c r="H68" s="19">
        <f t="shared" si="9"/>
        <v>3680</v>
      </c>
      <c r="I68" s="21">
        <v>3680</v>
      </c>
      <c r="J68" s="21">
        <v>0</v>
      </c>
      <c r="K68" s="19">
        <f t="shared" si="10"/>
        <v>4564</v>
      </c>
      <c r="L68" s="21">
        <v>4564</v>
      </c>
      <c r="M68" s="21">
        <v>0</v>
      </c>
      <c r="N68" s="19">
        <f t="shared" si="14"/>
        <v>5020</v>
      </c>
      <c r="O68" s="21">
        <v>5020</v>
      </c>
      <c r="P68" s="21">
        <v>0</v>
      </c>
    </row>
    <row r="69" spans="1:16" ht="127.5" customHeight="1" x14ac:dyDescent="0.25">
      <c r="A69" s="3"/>
      <c r="B69" s="22" t="s">
        <v>87</v>
      </c>
      <c r="C69" s="20" t="s">
        <v>88</v>
      </c>
      <c r="D69" s="23">
        <v>1870</v>
      </c>
      <c r="E69" s="19">
        <f t="shared" si="8"/>
        <v>1924</v>
      </c>
      <c r="F69" s="21">
        <v>1924</v>
      </c>
      <c r="G69" s="21">
        <v>0</v>
      </c>
      <c r="H69" s="19">
        <f t="shared" si="9"/>
        <v>2117</v>
      </c>
      <c r="I69" s="21">
        <v>2117</v>
      </c>
      <c r="J69" s="21">
        <v>0</v>
      </c>
      <c r="K69" s="19">
        <f t="shared" si="10"/>
        <v>2328</v>
      </c>
      <c r="L69" s="21">
        <v>2328</v>
      </c>
      <c r="M69" s="21">
        <v>0</v>
      </c>
      <c r="N69" s="19">
        <f t="shared" si="14"/>
        <v>3283</v>
      </c>
      <c r="O69" s="21">
        <v>3283</v>
      </c>
      <c r="P69" s="21">
        <v>0</v>
      </c>
    </row>
    <row r="70" spans="1:16" x14ac:dyDescent="0.25">
      <c r="A70" s="3"/>
      <c r="B70" s="22" t="s">
        <v>89</v>
      </c>
      <c r="C70" s="20" t="s">
        <v>90</v>
      </c>
      <c r="D70" s="23">
        <v>9500</v>
      </c>
      <c r="E70" s="19">
        <f t="shared" si="8"/>
        <v>9830</v>
      </c>
      <c r="F70" s="21">
        <v>9830</v>
      </c>
      <c r="G70" s="21">
        <v>0</v>
      </c>
      <c r="H70" s="19">
        <f t="shared" si="9"/>
        <v>9830</v>
      </c>
      <c r="I70" s="21">
        <v>9830</v>
      </c>
      <c r="J70" s="21">
        <v>0</v>
      </c>
      <c r="K70" s="19">
        <f t="shared" si="10"/>
        <v>9950</v>
      </c>
      <c r="L70" s="21">
        <v>9950</v>
      </c>
      <c r="M70" s="21">
        <v>0</v>
      </c>
      <c r="N70" s="19">
        <f t="shared" si="14"/>
        <v>9950</v>
      </c>
      <c r="O70" s="21">
        <v>9950</v>
      </c>
      <c r="P70" s="21">
        <v>0</v>
      </c>
    </row>
    <row r="71" spans="1:16" ht="63.75" x14ac:dyDescent="0.25">
      <c r="A71" s="3"/>
      <c r="B71" s="22" t="s">
        <v>91</v>
      </c>
      <c r="C71" s="20" t="s">
        <v>92</v>
      </c>
      <c r="D71" s="23">
        <v>39.200000000000003</v>
      </c>
      <c r="E71" s="19">
        <f t="shared" si="8"/>
        <v>40</v>
      </c>
      <c r="F71" s="21">
        <v>40</v>
      </c>
      <c r="G71" s="21">
        <v>0</v>
      </c>
      <c r="H71" s="19">
        <f t="shared" si="9"/>
        <v>40</v>
      </c>
      <c r="I71" s="21">
        <v>40</v>
      </c>
      <c r="J71" s="21">
        <v>0</v>
      </c>
      <c r="K71" s="19">
        <f t="shared" si="10"/>
        <v>40</v>
      </c>
      <c r="L71" s="21">
        <v>40</v>
      </c>
      <c r="M71" s="21">
        <v>0</v>
      </c>
      <c r="N71" s="19">
        <f t="shared" si="14"/>
        <v>40</v>
      </c>
      <c r="O71" s="21">
        <v>40</v>
      </c>
      <c r="P71" s="21">
        <v>0</v>
      </c>
    </row>
    <row r="72" spans="1:16" ht="38.25" x14ac:dyDescent="0.25">
      <c r="A72" s="3"/>
      <c r="B72" s="22" t="s">
        <v>93</v>
      </c>
      <c r="C72" s="20" t="s">
        <v>94</v>
      </c>
      <c r="D72" s="23">
        <v>37.799999999999997</v>
      </c>
      <c r="E72" s="19">
        <f t="shared" si="8"/>
        <v>42</v>
      </c>
      <c r="F72" s="21">
        <v>42</v>
      </c>
      <c r="G72" s="21">
        <v>0</v>
      </c>
      <c r="H72" s="19">
        <f t="shared" si="9"/>
        <v>46</v>
      </c>
      <c r="I72" s="21">
        <v>46</v>
      </c>
      <c r="J72" s="21">
        <v>0</v>
      </c>
      <c r="K72" s="19">
        <f t="shared" si="10"/>
        <v>50</v>
      </c>
      <c r="L72" s="21">
        <v>50</v>
      </c>
      <c r="M72" s="21">
        <v>0</v>
      </c>
      <c r="N72" s="19">
        <f t="shared" si="14"/>
        <v>50</v>
      </c>
      <c r="O72" s="21">
        <v>50</v>
      </c>
      <c r="P72" s="21">
        <v>0</v>
      </c>
    </row>
    <row r="73" spans="1:16" ht="51" x14ac:dyDescent="0.25">
      <c r="A73" s="3"/>
      <c r="B73" s="27" t="s">
        <v>95</v>
      </c>
      <c r="C73" s="28" t="s">
        <v>96</v>
      </c>
      <c r="D73" s="23">
        <v>1890</v>
      </c>
      <c r="E73" s="19">
        <f t="shared" si="8"/>
        <v>2081</v>
      </c>
      <c r="F73" s="21">
        <v>2081</v>
      </c>
      <c r="G73" s="21">
        <v>0</v>
      </c>
      <c r="H73" s="19">
        <f t="shared" si="9"/>
        <v>2290</v>
      </c>
      <c r="I73" s="21">
        <v>2290</v>
      </c>
      <c r="J73" s="21">
        <v>0</v>
      </c>
      <c r="K73" s="19">
        <f t="shared" si="10"/>
        <v>2518</v>
      </c>
      <c r="L73" s="21">
        <v>2518</v>
      </c>
      <c r="M73" s="21">
        <v>0</v>
      </c>
      <c r="N73" s="19">
        <f t="shared" si="14"/>
        <v>2770</v>
      </c>
      <c r="O73" s="21">
        <v>2770</v>
      </c>
      <c r="P73" s="21">
        <v>0</v>
      </c>
    </row>
    <row r="74" spans="1:16" ht="102.75" thickBot="1" x14ac:dyDescent="0.3">
      <c r="A74" s="3"/>
      <c r="B74" s="27" t="s">
        <v>97</v>
      </c>
      <c r="C74" s="28" t="s">
        <v>98</v>
      </c>
      <c r="D74" s="23">
        <v>410</v>
      </c>
      <c r="E74" s="19">
        <f t="shared" si="8"/>
        <v>500</v>
      </c>
      <c r="F74" s="21">
        <v>500</v>
      </c>
      <c r="G74" s="21">
        <v>0</v>
      </c>
      <c r="H74" s="19">
        <f t="shared" si="9"/>
        <v>500</v>
      </c>
      <c r="I74" s="21">
        <v>500</v>
      </c>
      <c r="J74" s="21">
        <v>0</v>
      </c>
      <c r="K74" s="19">
        <f t="shared" si="10"/>
        <v>546</v>
      </c>
      <c r="L74" s="21">
        <v>546</v>
      </c>
      <c r="M74" s="21">
        <v>0</v>
      </c>
      <c r="N74" s="19">
        <f t="shared" si="14"/>
        <v>600</v>
      </c>
      <c r="O74" s="21">
        <v>600</v>
      </c>
      <c r="P74" s="21">
        <v>0</v>
      </c>
    </row>
    <row r="75" spans="1:16" ht="14.25" thickTop="1" thickBot="1" x14ac:dyDescent="0.3">
      <c r="A75" s="14" t="s">
        <v>99</v>
      </c>
      <c r="B75" s="15"/>
      <c r="C75" s="6" t="s">
        <v>100</v>
      </c>
      <c r="D75" s="25">
        <f>SUM(D79:D84)</f>
        <v>13480</v>
      </c>
      <c r="E75" s="8">
        <f t="shared" si="8"/>
        <v>17372</v>
      </c>
      <c r="F75" s="16">
        <f>SUM(F79:F84)</f>
        <v>17372</v>
      </c>
      <c r="G75" s="16">
        <f>SUM(G79:G84)</f>
        <v>0</v>
      </c>
      <c r="H75" s="8">
        <f t="shared" si="9"/>
        <v>20500</v>
      </c>
      <c r="I75" s="16">
        <f>SUM(I79:I84)</f>
        <v>20500</v>
      </c>
      <c r="J75" s="16">
        <f>SUM(J79:J84)</f>
        <v>0</v>
      </c>
      <c r="K75" s="8">
        <f>SUM(L75:M75)</f>
        <v>22062</v>
      </c>
      <c r="L75" s="16">
        <f>SUM(L79:L84)</f>
        <v>22062</v>
      </c>
      <c r="M75" s="16">
        <f>SUM(M79:M84)</f>
        <v>0</v>
      </c>
      <c r="N75" s="8">
        <f t="shared" si="10"/>
        <v>22974</v>
      </c>
      <c r="O75" s="16">
        <f>SUM(O79:O84)</f>
        <v>22974</v>
      </c>
      <c r="P75" s="16">
        <v>0</v>
      </c>
    </row>
    <row r="76" spans="1:16" ht="13.5" thickTop="1" x14ac:dyDescent="0.25">
      <c r="A76" s="2"/>
      <c r="B76" s="17"/>
      <c r="C76" s="18" t="s">
        <v>10</v>
      </c>
      <c r="D76" s="18"/>
      <c r="E76" s="19">
        <f t="shared" si="8"/>
        <v>0</v>
      </c>
      <c r="F76" s="19">
        <f>SUM(F77:F78)</f>
        <v>0</v>
      </c>
      <c r="G76" s="19">
        <f>SUM(G77:G78)</f>
        <v>0</v>
      </c>
      <c r="H76" s="19">
        <f t="shared" si="9"/>
        <v>0</v>
      </c>
      <c r="I76" s="19">
        <f>SUM(I77:I78)</f>
        <v>0</v>
      </c>
      <c r="J76" s="19">
        <f>SUM(J77:J78)</f>
        <v>0</v>
      </c>
      <c r="K76" s="19">
        <f t="shared" si="10"/>
        <v>0</v>
      </c>
      <c r="L76" s="19">
        <f>SUM(L77:L78)</f>
        <v>0</v>
      </c>
      <c r="M76" s="19">
        <f>SUM(M77:M78)</f>
        <v>0</v>
      </c>
      <c r="N76" s="19">
        <f t="shared" si="10"/>
        <v>0</v>
      </c>
      <c r="O76" s="19">
        <f>SUM(O77:O78)</f>
        <v>0</v>
      </c>
      <c r="P76" s="19">
        <f>SUM(P77:P78)</f>
        <v>0</v>
      </c>
    </row>
    <row r="77" spans="1:16" x14ac:dyDescent="0.25">
      <c r="A77" s="2"/>
      <c r="B77" s="17"/>
      <c r="C77" s="20" t="s">
        <v>15</v>
      </c>
      <c r="D77" s="20"/>
      <c r="E77" s="19">
        <f t="shared" si="8"/>
        <v>0</v>
      </c>
      <c r="F77" s="21">
        <v>0</v>
      </c>
      <c r="G77" s="21">
        <v>0</v>
      </c>
      <c r="H77" s="19">
        <f t="shared" si="9"/>
        <v>0</v>
      </c>
      <c r="I77" s="21">
        <v>0</v>
      </c>
      <c r="J77" s="21">
        <v>0</v>
      </c>
      <c r="K77" s="19">
        <f t="shared" si="10"/>
        <v>0</v>
      </c>
      <c r="L77" s="21">
        <v>0</v>
      </c>
      <c r="M77" s="21">
        <v>0</v>
      </c>
      <c r="N77" s="21">
        <f>L77</f>
        <v>0</v>
      </c>
      <c r="O77" s="21">
        <v>0</v>
      </c>
      <c r="P77" s="21">
        <v>0</v>
      </c>
    </row>
    <row r="78" spans="1:16" x14ac:dyDescent="0.25">
      <c r="A78" s="2"/>
      <c r="B78" s="17"/>
      <c r="C78" s="20" t="s">
        <v>16</v>
      </c>
      <c r="D78" s="20"/>
      <c r="E78" s="19">
        <f t="shared" si="8"/>
        <v>0</v>
      </c>
      <c r="F78" s="21">
        <v>0</v>
      </c>
      <c r="G78" s="21">
        <v>0</v>
      </c>
      <c r="H78" s="19">
        <f t="shared" si="9"/>
        <v>0</v>
      </c>
      <c r="I78" s="21">
        <v>0</v>
      </c>
      <c r="J78" s="21">
        <v>0</v>
      </c>
      <c r="K78" s="19">
        <f t="shared" si="10"/>
        <v>0</v>
      </c>
      <c r="L78" s="21">
        <v>0</v>
      </c>
      <c r="M78" s="21">
        <v>0</v>
      </c>
      <c r="N78" s="21">
        <f>L78</f>
        <v>0</v>
      </c>
      <c r="O78" s="21">
        <v>0</v>
      </c>
      <c r="P78" s="21">
        <v>0</v>
      </c>
    </row>
    <row r="79" spans="1:16" ht="38.25" x14ac:dyDescent="0.25">
      <c r="A79" s="3"/>
      <c r="B79" s="22" t="s">
        <v>101</v>
      </c>
      <c r="C79" s="20" t="s">
        <v>102</v>
      </c>
      <c r="D79" s="23">
        <v>2582</v>
      </c>
      <c r="E79" s="19">
        <f>SUM(F79:G79)</f>
        <v>4912</v>
      </c>
      <c r="F79" s="21">
        <v>4912</v>
      </c>
      <c r="G79" s="21">
        <v>0</v>
      </c>
      <c r="H79" s="19">
        <f t="shared" si="9"/>
        <v>5400</v>
      </c>
      <c r="I79" s="21">
        <v>5400</v>
      </c>
      <c r="J79" s="21">
        <v>0</v>
      </c>
      <c r="K79" s="19">
        <f t="shared" si="10"/>
        <v>5943</v>
      </c>
      <c r="L79" s="21">
        <v>5943</v>
      </c>
      <c r="M79" s="21">
        <v>0</v>
      </c>
      <c r="N79" s="19">
        <f t="shared" si="10"/>
        <v>5943</v>
      </c>
      <c r="O79" s="30">
        <f>L79</f>
        <v>5943</v>
      </c>
      <c r="P79" s="21">
        <v>0</v>
      </c>
    </row>
    <row r="80" spans="1:16" ht="38.25" x14ac:dyDescent="0.25">
      <c r="A80" s="3"/>
      <c r="B80" s="22" t="s">
        <v>103</v>
      </c>
      <c r="C80" s="20" t="s">
        <v>104</v>
      </c>
      <c r="D80" s="23">
        <v>4813</v>
      </c>
      <c r="E80" s="19">
        <f t="shared" si="8"/>
        <v>4360</v>
      </c>
      <c r="F80" s="26">
        <v>4360</v>
      </c>
      <c r="G80" s="21">
        <v>0</v>
      </c>
      <c r="H80" s="19">
        <f t="shared" si="9"/>
        <v>6200</v>
      </c>
      <c r="I80" s="21">
        <v>6200</v>
      </c>
      <c r="J80" s="21">
        <v>0</v>
      </c>
      <c r="K80" s="19">
        <f t="shared" si="10"/>
        <v>6500</v>
      </c>
      <c r="L80" s="21">
        <v>6500</v>
      </c>
      <c r="M80" s="21">
        <v>0</v>
      </c>
      <c r="N80" s="19">
        <f t="shared" si="10"/>
        <v>6800</v>
      </c>
      <c r="O80" s="21">
        <v>6800</v>
      </c>
      <c r="P80" s="21">
        <v>0</v>
      </c>
    </row>
    <row r="81" spans="1:16" ht="38.25" x14ac:dyDescent="0.25">
      <c r="A81" s="3"/>
      <c r="B81" s="22" t="s">
        <v>105</v>
      </c>
      <c r="C81" s="20" t="s">
        <v>106</v>
      </c>
      <c r="D81" s="23">
        <v>2930</v>
      </c>
      <c r="E81" s="19">
        <f t="shared" ref="E81:E112" si="15">SUM(F81:G81)</f>
        <v>4000</v>
      </c>
      <c r="F81" s="21">
        <v>4000</v>
      </c>
      <c r="G81" s="21">
        <v>0</v>
      </c>
      <c r="H81" s="19">
        <f t="shared" ref="H81:H112" si="16">SUM(I81:J81)</f>
        <v>4300</v>
      </c>
      <c r="I81" s="21">
        <v>4300</v>
      </c>
      <c r="J81" s="21">
        <v>0</v>
      </c>
      <c r="K81" s="19">
        <f t="shared" ref="K81:K112" si="17">SUM(L81:M81)</f>
        <v>4600</v>
      </c>
      <c r="L81" s="21">
        <v>4600</v>
      </c>
      <c r="M81" s="21">
        <v>0</v>
      </c>
      <c r="N81" s="19">
        <f t="shared" ref="N81:N126" si="18">SUM(O81:P81)</f>
        <v>4800</v>
      </c>
      <c r="O81" s="21">
        <v>4800</v>
      </c>
      <c r="P81" s="21">
        <v>0</v>
      </c>
    </row>
    <row r="82" spans="1:16" ht="63.75" x14ac:dyDescent="0.25">
      <c r="A82" s="3"/>
      <c r="B82" s="27" t="s">
        <v>107</v>
      </c>
      <c r="C82" s="28" t="s">
        <v>108</v>
      </c>
      <c r="D82" s="23">
        <v>2420</v>
      </c>
      <c r="E82" s="19">
        <f t="shared" si="15"/>
        <v>3100</v>
      </c>
      <c r="F82" s="21">
        <v>3100</v>
      </c>
      <c r="G82" s="21">
        <v>0</v>
      </c>
      <c r="H82" s="19">
        <f t="shared" si="16"/>
        <v>3100</v>
      </c>
      <c r="I82" s="21">
        <v>3100</v>
      </c>
      <c r="J82" s="21">
        <v>0</v>
      </c>
      <c r="K82" s="19">
        <f t="shared" si="17"/>
        <v>3219</v>
      </c>
      <c r="L82" s="21">
        <v>3219</v>
      </c>
      <c r="M82" s="21">
        <v>0</v>
      </c>
      <c r="N82" s="19">
        <f t="shared" si="18"/>
        <v>3541</v>
      </c>
      <c r="O82" s="21">
        <v>3541</v>
      </c>
      <c r="P82" s="21">
        <v>0</v>
      </c>
    </row>
    <row r="83" spans="1:16" ht="51" x14ac:dyDescent="0.25">
      <c r="A83" s="3"/>
      <c r="B83" s="27" t="s">
        <v>109</v>
      </c>
      <c r="C83" s="28" t="s">
        <v>110</v>
      </c>
      <c r="D83" s="29">
        <v>400</v>
      </c>
      <c r="E83" s="19">
        <f t="shared" si="15"/>
        <v>500</v>
      </c>
      <c r="F83" s="21">
        <v>500</v>
      </c>
      <c r="G83" s="21">
        <v>0</v>
      </c>
      <c r="H83" s="19">
        <f t="shared" si="16"/>
        <v>700</v>
      </c>
      <c r="I83" s="21">
        <v>700</v>
      </c>
      <c r="J83" s="21">
        <v>0</v>
      </c>
      <c r="K83" s="19">
        <f t="shared" si="17"/>
        <v>900</v>
      </c>
      <c r="L83" s="21">
        <v>900</v>
      </c>
      <c r="M83" s="21">
        <v>0</v>
      </c>
      <c r="N83" s="19">
        <f t="shared" si="18"/>
        <v>990</v>
      </c>
      <c r="O83" s="21">
        <v>990</v>
      </c>
      <c r="P83" s="21">
        <v>0</v>
      </c>
    </row>
    <row r="84" spans="1:16" ht="51.75" thickBot="1" x14ac:dyDescent="0.3">
      <c r="A84" s="3"/>
      <c r="B84" s="27" t="s">
        <v>111</v>
      </c>
      <c r="C84" s="28" t="s">
        <v>112</v>
      </c>
      <c r="D84" s="29">
        <v>335</v>
      </c>
      <c r="E84" s="19">
        <f t="shared" si="15"/>
        <v>500</v>
      </c>
      <c r="F84" s="21">
        <v>500</v>
      </c>
      <c r="G84" s="21">
        <v>0</v>
      </c>
      <c r="H84" s="19">
        <f t="shared" si="16"/>
        <v>800</v>
      </c>
      <c r="I84" s="21">
        <v>800</v>
      </c>
      <c r="J84" s="21">
        <v>0</v>
      </c>
      <c r="K84" s="19">
        <f t="shared" si="17"/>
        <v>900</v>
      </c>
      <c r="L84" s="21">
        <v>900</v>
      </c>
      <c r="M84" s="21">
        <v>0</v>
      </c>
      <c r="N84" s="19">
        <f t="shared" si="18"/>
        <v>900</v>
      </c>
      <c r="O84" s="21">
        <f>L84</f>
        <v>900</v>
      </c>
      <c r="P84" s="21">
        <v>0</v>
      </c>
    </row>
    <row r="85" spans="1:16" ht="27" thickTop="1" thickBot="1" x14ac:dyDescent="0.3">
      <c r="A85" s="14" t="s">
        <v>113</v>
      </c>
      <c r="B85" s="15"/>
      <c r="C85" s="6" t="s">
        <v>114</v>
      </c>
      <c r="D85" s="25">
        <f>SUM(D89:D94)</f>
        <v>8000</v>
      </c>
      <c r="E85" s="8">
        <f t="shared" si="15"/>
        <v>8900</v>
      </c>
      <c r="F85" s="16">
        <f>SUM(F89:F94)</f>
        <v>8900</v>
      </c>
      <c r="G85" s="16">
        <f>SUM(G89:G94)</f>
        <v>0</v>
      </c>
      <c r="H85" s="8">
        <f t="shared" si="16"/>
        <v>9000</v>
      </c>
      <c r="I85" s="16">
        <f>SUM(I89:I94)</f>
        <v>9000</v>
      </c>
      <c r="J85" s="16">
        <f>SUM(J89:J94)</f>
        <v>0</v>
      </c>
      <c r="K85" s="8">
        <f t="shared" si="17"/>
        <v>9285</v>
      </c>
      <c r="L85" s="16">
        <f>SUM(L89:L94)</f>
        <v>9285</v>
      </c>
      <c r="M85" s="16">
        <f>SUM(M89:M94)</f>
        <v>0</v>
      </c>
      <c r="N85" s="8">
        <f t="shared" si="18"/>
        <v>9285</v>
      </c>
      <c r="O85" s="16">
        <f>SUM(O89:O94)</f>
        <v>9285</v>
      </c>
      <c r="P85" s="31">
        <v>0</v>
      </c>
    </row>
    <row r="86" spans="1:16" ht="13.5" thickTop="1" x14ac:dyDescent="0.25">
      <c r="A86" s="2"/>
      <c r="B86" s="17"/>
      <c r="C86" s="18" t="s">
        <v>10</v>
      </c>
      <c r="D86" s="18"/>
      <c r="E86" s="19">
        <f t="shared" si="15"/>
        <v>0</v>
      </c>
      <c r="F86" s="19">
        <f>SUM(F87:F88)</f>
        <v>0</v>
      </c>
      <c r="G86" s="19">
        <f>SUM(G87:G88)</f>
        <v>0</v>
      </c>
      <c r="H86" s="19">
        <f t="shared" si="16"/>
        <v>0</v>
      </c>
      <c r="I86" s="19">
        <f>SUM(I87:I88)</f>
        <v>0</v>
      </c>
      <c r="J86" s="19">
        <f>SUM(J87:J88)</f>
        <v>0</v>
      </c>
      <c r="K86" s="19">
        <f t="shared" si="17"/>
        <v>0</v>
      </c>
      <c r="L86" s="19">
        <f>SUM(L87:L88)</f>
        <v>0</v>
      </c>
      <c r="M86" s="19">
        <f>SUM(M87:M88)</f>
        <v>0</v>
      </c>
      <c r="N86" s="19">
        <f t="shared" si="18"/>
        <v>0</v>
      </c>
      <c r="O86" s="19">
        <f>SUM(O87:O88)</f>
        <v>0</v>
      </c>
      <c r="P86" s="19">
        <f>SUM(P87:P88)</f>
        <v>0</v>
      </c>
    </row>
    <row r="87" spans="1:16" x14ac:dyDescent="0.25">
      <c r="A87" s="2"/>
      <c r="B87" s="17"/>
      <c r="C87" s="20" t="s">
        <v>15</v>
      </c>
      <c r="D87" s="20"/>
      <c r="E87" s="19">
        <f t="shared" si="15"/>
        <v>0</v>
      </c>
      <c r="F87" s="21">
        <v>0</v>
      </c>
      <c r="G87" s="21">
        <v>0</v>
      </c>
      <c r="H87" s="19">
        <f t="shared" si="16"/>
        <v>0</v>
      </c>
      <c r="I87" s="21">
        <v>0</v>
      </c>
      <c r="J87" s="21">
        <v>0</v>
      </c>
      <c r="K87" s="19">
        <f t="shared" si="17"/>
        <v>0</v>
      </c>
      <c r="L87" s="21">
        <v>0</v>
      </c>
      <c r="M87" s="21">
        <v>0</v>
      </c>
      <c r="N87" s="19">
        <f t="shared" si="18"/>
        <v>0</v>
      </c>
      <c r="O87" s="21">
        <v>0</v>
      </c>
      <c r="P87" s="21">
        <v>0</v>
      </c>
    </row>
    <row r="88" spans="1:16" x14ac:dyDescent="0.25">
      <c r="A88" s="2"/>
      <c r="B88" s="17"/>
      <c r="C88" s="20" t="s">
        <v>16</v>
      </c>
      <c r="D88" s="20"/>
      <c r="E88" s="19">
        <f t="shared" si="15"/>
        <v>0</v>
      </c>
      <c r="F88" s="21">
        <v>0</v>
      </c>
      <c r="G88" s="21">
        <v>0</v>
      </c>
      <c r="H88" s="19">
        <f t="shared" si="16"/>
        <v>0</v>
      </c>
      <c r="I88" s="21">
        <v>0</v>
      </c>
      <c r="J88" s="21">
        <v>0</v>
      </c>
      <c r="K88" s="19">
        <f t="shared" si="17"/>
        <v>0</v>
      </c>
      <c r="L88" s="21">
        <v>0</v>
      </c>
      <c r="M88" s="21">
        <v>0</v>
      </c>
      <c r="N88" s="19">
        <f t="shared" si="18"/>
        <v>0</v>
      </c>
      <c r="O88" s="21">
        <v>0</v>
      </c>
      <c r="P88" s="21">
        <v>0</v>
      </c>
    </row>
    <row r="89" spans="1:16" ht="38.25" x14ac:dyDescent="0.25">
      <c r="A89" s="3"/>
      <c r="B89" s="22" t="s">
        <v>115</v>
      </c>
      <c r="C89" s="20" t="s">
        <v>116</v>
      </c>
      <c r="D89" s="23">
        <v>5963</v>
      </c>
      <c r="E89" s="19">
        <f t="shared" si="15"/>
        <v>6905</v>
      </c>
      <c r="F89" s="21">
        <v>6905</v>
      </c>
      <c r="G89" s="21">
        <v>0</v>
      </c>
      <c r="H89" s="19">
        <f t="shared" si="16"/>
        <v>6995</v>
      </c>
      <c r="I89" s="21">
        <f>7500-505</f>
        <v>6995</v>
      </c>
      <c r="J89" s="21">
        <v>0</v>
      </c>
      <c r="K89" s="19">
        <f t="shared" si="17"/>
        <v>7130</v>
      </c>
      <c r="L89" s="21">
        <v>7130</v>
      </c>
      <c r="M89" s="21">
        <v>0</v>
      </c>
      <c r="N89" s="19">
        <f t="shared" si="18"/>
        <v>7130</v>
      </c>
      <c r="O89" s="21">
        <v>7130</v>
      </c>
      <c r="P89" s="21">
        <v>0</v>
      </c>
    </row>
    <row r="90" spans="1:16" ht="25.5" x14ac:dyDescent="0.25">
      <c r="A90" s="3"/>
      <c r="B90" s="22" t="s">
        <v>117</v>
      </c>
      <c r="C90" s="20" t="s">
        <v>118</v>
      </c>
      <c r="D90" s="23">
        <v>413</v>
      </c>
      <c r="E90" s="19">
        <f t="shared" si="15"/>
        <v>415</v>
      </c>
      <c r="F90" s="21">
        <v>415</v>
      </c>
      <c r="G90" s="21">
        <v>0</v>
      </c>
      <c r="H90" s="19">
        <f t="shared" si="16"/>
        <v>415</v>
      </c>
      <c r="I90" s="21">
        <v>415</v>
      </c>
      <c r="J90" s="21">
        <v>0</v>
      </c>
      <c r="K90" s="19">
        <f t="shared" si="17"/>
        <v>415</v>
      </c>
      <c r="L90" s="21">
        <v>415</v>
      </c>
      <c r="M90" s="21">
        <v>0</v>
      </c>
      <c r="N90" s="19">
        <f t="shared" si="18"/>
        <v>415</v>
      </c>
      <c r="O90" s="21">
        <v>415</v>
      </c>
      <c r="P90" s="21">
        <v>0</v>
      </c>
    </row>
    <row r="91" spans="1:16" ht="89.25" x14ac:dyDescent="0.25">
      <c r="A91" s="3"/>
      <c r="B91" s="22" t="s">
        <v>119</v>
      </c>
      <c r="C91" s="20" t="s">
        <v>120</v>
      </c>
      <c r="D91" s="23">
        <v>374</v>
      </c>
      <c r="E91" s="19">
        <f t="shared" si="15"/>
        <v>380</v>
      </c>
      <c r="F91" s="21">
        <v>380</v>
      </c>
      <c r="G91" s="21">
        <v>0</v>
      </c>
      <c r="H91" s="19">
        <f t="shared" si="16"/>
        <v>380</v>
      </c>
      <c r="I91" s="21">
        <v>380</v>
      </c>
      <c r="J91" s="21">
        <v>0</v>
      </c>
      <c r="K91" s="19">
        <f t="shared" si="17"/>
        <v>380</v>
      </c>
      <c r="L91" s="21">
        <v>380</v>
      </c>
      <c r="M91" s="21">
        <v>0</v>
      </c>
      <c r="N91" s="19">
        <f t="shared" si="18"/>
        <v>380</v>
      </c>
      <c r="O91" s="21">
        <v>380</v>
      </c>
      <c r="P91" s="21">
        <v>0</v>
      </c>
    </row>
    <row r="92" spans="1:16" ht="63.75" x14ac:dyDescent="0.25">
      <c r="A92" s="3"/>
      <c r="B92" s="22" t="s">
        <v>121</v>
      </c>
      <c r="C92" s="20" t="s">
        <v>122</v>
      </c>
      <c r="D92" s="23">
        <v>900</v>
      </c>
      <c r="E92" s="19">
        <f t="shared" si="15"/>
        <v>800</v>
      </c>
      <c r="F92" s="21">
        <v>800</v>
      </c>
      <c r="G92" s="21">
        <v>0</v>
      </c>
      <c r="H92" s="19">
        <f t="shared" si="16"/>
        <v>800</v>
      </c>
      <c r="I92" s="21">
        <v>800</v>
      </c>
      <c r="J92" s="21">
        <v>0</v>
      </c>
      <c r="K92" s="19">
        <f t="shared" si="17"/>
        <v>900</v>
      </c>
      <c r="L92" s="21">
        <v>900</v>
      </c>
      <c r="M92" s="21">
        <v>0</v>
      </c>
      <c r="N92" s="19">
        <f t="shared" si="18"/>
        <v>900</v>
      </c>
      <c r="O92" s="21">
        <v>900</v>
      </c>
      <c r="P92" s="21">
        <v>0</v>
      </c>
    </row>
    <row r="93" spans="1:16" ht="25.5" x14ac:dyDescent="0.25">
      <c r="A93" s="3"/>
      <c r="B93" s="22" t="s">
        <v>123</v>
      </c>
      <c r="C93" s="20" t="s">
        <v>124</v>
      </c>
      <c r="D93" s="23">
        <v>100</v>
      </c>
      <c r="E93" s="19">
        <f t="shared" si="15"/>
        <v>120</v>
      </c>
      <c r="F93" s="21">
        <v>120</v>
      </c>
      <c r="G93" s="21">
        <v>0</v>
      </c>
      <c r="H93" s="19">
        <f t="shared" si="16"/>
        <v>130</v>
      </c>
      <c r="I93" s="21">
        <v>130</v>
      </c>
      <c r="J93" s="21">
        <v>0</v>
      </c>
      <c r="K93" s="19">
        <f t="shared" si="17"/>
        <v>180</v>
      </c>
      <c r="L93" s="21">
        <v>180</v>
      </c>
      <c r="M93" s="21">
        <v>0</v>
      </c>
      <c r="N93" s="19">
        <f t="shared" si="18"/>
        <v>180</v>
      </c>
      <c r="O93" s="21">
        <v>180</v>
      </c>
      <c r="P93" s="21">
        <v>0</v>
      </c>
    </row>
    <row r="94" spans="1:16" ht="114" customHeight="1" thickBot="1" x14ac:dyDescent="0.3">
      <c r="A94" s="3"/>
      <c r="B94" s="22" t="s">
        <v>125</v>
      </c>
      <c r="C94" s="20" t="s">
        <v>126</v>
      </c>
      <c r="D94" s="23">
        <v>250</v>
      </c>
      <c r="E94" s="19">
        <f t="shared" si="15"/>
        <v>280</v>
      </c>
      <c r="F94" s="21">
        <v>280</v>
      </c>
      <c r="G94" s="21">
        <v>0</v>
      </c>
      <c r="H94" s="19">
        <f t="shared" si="16"/>
        <v>280</v>
      </c>
      <c r="I94" s="21">
        <v>280</v>
      </c>
      <c r="J94" s="21">
        <v>0</v>
      </c>
      <c r="K94" s="19">
        <f t="shared" si="17"/>
        <v>280</v>
      </c>
      <c r="L94" s="21">
        <v>280</v>
      </c>
      <c r="M94" s="21">
        <v>0</v>
      </c>
      <c r="N94" s="19">
        <f t="shared" si="18"/>
        <v>280</v>
      </c>
      <c r="O94" s="21">
        <v>280</v>
      </c>
      <c r="P94" s="21">
        <v>0</v>
      </c>
    </row>
    <row r="95" spans="1:16" ht="27" thickTop="1" thickBot="1" x14ac:dyDescent="0.3">
      <c r="A95" s="14" t="s">
        <v>127</v>
      </c>
      <c r="B95" s="15"/>
      <c r="C95" s="6" t="s">
        <v>128</v>
      </c>
      <c r="D95" s="25">
        <f>SUM(D99:D105)</f>
        <v>12150</v>
      </c>
      <c r="E95" s="8">
        <f t="shared" si="15"/>
        <v>14258</v>
      </c>
      <c r="F95" s="16">
        <f>SUM(F99:F105)</f>
        <v>14258</v>
      </c>
      <c r="G95" s="16">
        <f>SUM(G99:G105)</f>
        <v>0</v>
      </c>
      <c r="H95" s="8">
        <f t="shared" si="16"/>
        <v>15502</v>
      </c>
      <c r="I95" s="16">
        <f>SUM(I99:I105)</f>
        <v>15502</v>
      </c>
      <c r="J95" s="16">
        <f>SUM(J99:J105)</f>
        <v>0</v>
      </c>
      <c r="K95" s="8">
        <f t="shared" si="17"/>
        <v>17018</v>
      </c>
      <c r="L95" s="16">
        <f>SUM(L99:L105)</f>
        <v>17018</v>
      </c>
      <c r="M95" s="16">
        <f>SUM(M99:M105)</f>
        <v>0</v>
      </c>
      <c r="N95" s="8">
        <f t="shared" si="18"/>
        <v>17018</v>
      </c>
      <c r="O95" s="16">
        <f>SUM(O99:O105)</f>
        <v>17018</v>
      </c>
      <c r="P95" s="16">
        <f>SUM(P99:P105)</f>
        <v>0</v>
      </c>
    </row>
    <row r="96" spans="1:16" ht="13.5" thickTop="1" x14ac:dyDescent="0.25">
      <c r="A96" s="2"/>
      <c r="B96" s="17"/>
      <c r="C96" s="18" t="s">
        <v>10</v>
      </c>
      <c r="D96" s="18"/>
      <c r="E96" s="19">
        <f t="shared" si="15"/>
        <v>0</v>
      </c>
      <c r="F96" s="19">
        <f>SUM(F97:F98)</f>
        <v>0</v>
      </c>
      <c r="G96" s="19">
        <f>SUM(G97:G98)</f>
        <v>0</v>
      </c>
      <c r="H96" s="19">
        <f t="shared" si="16"/>
        <v>0</v>
      </c>
      <c r="I96" s="19">
        <f>SUM(I97:I98)</f>
        <v>0</v>
      </c>
      <c r="J96" s="19">
        <f>SUM(J97:J98)</f>
        <v>0</v>
      </c>
      <c r="K96" s="19">
        <f t="shared" si="17"/>
        <v>0</v>
      </c>
      <c r="L96" s="19">
        <f>SUM(L97:L98)</f>
        <v>0</v>
      </c>
      <c r="M96" s="19">
        <f>SUM(M97:M98)</f>
        <v>0</v>
      </c>
      <c r="N96" s="19">
        <f t="shared" si="18"/>
        <v>0</v>
      </c>
      <c r="O96" s="19">
        <f>SUM(O97:O98)</f>
        <v>0</v>
      </c>
      <c r="P96" s="19">
        <f>SUM(P97:P98)</f>
        <v>0</v>
      </c>
    </row>
    <row r="97" spans="1:16" x14ac:dyDescent="0.25">
      <c r="A97" s="2"/>
      <c r="B97" s="17"/>
      <c r="C97" s="20" t="s">
        <v>15</v>
      </c>
      <c r="D97" s="20"/>
      <c r="E97" s="19">
        <f t="shared" si="15"/>
        <v>0</v>
      </c>
      <c r="F97" s="21">
        <v>0</v>
      </c>
      <c r="G97" s="21">
        <v>0</v>
      </c>
      <c r="H97" s="19">
        <f t="shared" si="16"/>
        <v>0</v>
      </c>
      <c r="I97" s="21">
        <v>0</v>
      </c>
      <c r="J97" s="21">
        <v>0</v>
      </c>
      <c r="K97" s="19">
        <f t="shared" si="17"/>
        <v>0</v>
      </c>
      <c r="L97" s="21">
        <v>0</v>
      </c>
      <c r="M97" s="21">
        <v>0</v>
      </c>
      <c r="N97" s="19">
        <f t="shared" si="18"/>
        <v>0</v>
      </c>
      <c r="O97" s="21">
        <v>0</v>
      </c>
      <c r="P97" s="21">
        <v>0</v>
      </c>
    </row>
    <row r="98" spans="1:16" x14ac:dyDescent="0.25">
      <c r="A98" s="2"/>
      <c r="B98" s="17"/>
      <c r="C98" s="20" t="s">
        <v>16</v>
      </c>
      <c r="D98" s="20"/>
      <c r="E98" s="19">
        <f t="shared" si="15"/>
        <v>0</v>
      </c>
      <c r="F98" s="21">
        <v>0</v>
      </c>
      <c r="G98" s="21">
        <v>0</v>
      </c>
      <c r="H98" s="19">
        <f t="shared" si="16"/>
        <v>0</v>
      </c>
      <c r="I98" s="21">
        <v>0</v>
      </c>
      <c r="J98" s="21">
        <v>0</v>
      </c>
      <c r="K98" s="19">
        <f t="shared" si="17"/>
        <v>0</v>
      </c>
      <c r="L98" s="21">
        <v>0</v>
      </c>
      <c r="M98" s="21">
        <v>0</v>
      </c>
      <c r="N98" s="19">
        <f t="shared" si="18"/>
        <v>0</v>
      </c>
      <c r="O98" s="21">
        <v>0</v>
      </c>
      <c r="P98" s="21">
        <v>0</v>
      </c>
    </row>
    <row r="99" spans="1:16" ht="76.5" x14ac:dyDescent="0.25">
      <c r="A99" s="3"/>
      <c r="B99" s="22" t="s">
        <v>129</v>
      </c>
      <c r="C99" s="20" t="s">
        <v>130</v>
      </c>
      <c r="D99" s="23">
        <v>3200</v>
      </c>
      <c r="E99" s="19">
        <f t="shared" si="15"/>
        <v>3200</v>
      </c>
      <c r="F99" s="21">
        <v>3200</v>
      </c>
      <c r="G99" s="21">
        <v>0</v>
      </c>
      <c r="H99" s="19">
        <f t="shared" si="16"/>
        <v>3200</v>
      </c>
      <c r="I99" s="21">
        <v>3200</v>
      </c>
      <c r="J99" s="21">
        <v>0</v>
      </c>
      <c r="K99" s="19">
        <f t="shared" si="17"/>
        <v>3520</v>
      </c>
      <c r="L99" s="21">
        <v>3520</v>
      </c>
      <c r="M99" s="21">
        <v>0</v>
      </c>
      <c r="N99" s="19">
        <f t="shared" si="18"/>
        <v>3520</v>
      </c>
      <c r="O99" s="21">
        <v>3520</v>
      </c>
      <c r="P99" s="21">
        <v>0</v>
      </c>
    </row>
    <row r="100" spans="1:16" ht="102" x14ac:dyDescent="0.25">
      <c r="A100" s="3"/>
      <c r="B100" s="22" t="s">
        <v>131</v>
      </c>
      <c r="C100" s="20" t="s">
        <v>132</v>
      </c>
      <c r="D100" s="23">
        <v>7140</v>
      </c>
      <c r="E100" s="19">
        <f t="shared" si="15"/>
        <v>8900</v>
      </c>
      <c r="F100" s="21">
        <v>8900</v>
      </c>
      <c r="G100" s="21">
        <v>0</v>
      </c>
      <c r="H100" s="19">
        <f t="shared" si="16"/>
        <v>10144</v>
      </c>
      <c r="I100" s="21">
        <f>10648.3-504.3</f>
        <v>10144</v>
      </c>
      <c r="J100" s="21">
        <v>0</v>
      </c>
      <c r="K100" s="19">
        <f t="shared" si="17"/>
        <v>11200</v>
      </c>
      <c r="L100" s="21">
        <v>11200</v>
      </c>
      <c r="M100" s="21">
        <v>0</v>
      </c>
      <c r="N100" s="19">
        <f t="shared" si="18"/>
        <v>11200</v>
      </c>
      <c r="O100" s="21">
        <v>11200</v>
      </c>
      <c r="P100" s="21">
        <v>0</v>
      </c>
    </row>
    <row r="101" spans="1:16" ht="63.75" x14ac:dyDescent="0.25">
      <c r="A101" s="3"/>
      <c r="B101" s="22" t="s">
        <v>133</v>
      </c>
      <c r="C101" s="20" t="s">
        <v>134</v>
      </c>
      <c r="D101" s="23">
        <v>300</v>
      </c>
      <c r="E101" s="19">
        <f t="shared" si="15"/>
        <v>300</v>
      </c>
      <c r="F101" s="21">
        <v>300</v>
      </c>
      <c r="G101" s="21">
        <v>0</v>
      </c>
      <c r="H101" s="19">
        <f t="shared" si="16"/>
        <v>300</v>
      </c>
      <c r="I101" s="21">
        <v>300</v>
      </c>
      <c r="J101" s="21">
        <v>0</v>
      </c>
      <c r="K101" s="19">
        <f t="shared" si="17"/>
        <v>300</v>
      </c>
      <c r="L101" s="21">
        <v>300</v>
      </c>
      <c r="M101" s="21">
        <v>0</v>
      </c>
      <c r="N101" s="19">
        <f t="shared" si="18"/>
        <v>300</v>
      </c>
      <c r="O101" s="21">
        <v>300</v>
      </c>
      <c r="P101" s="21">
        <v>0</v>
      </c>
    </row>
    <row r="102" spans="1:16" ht="25.5" x14ac:dyDescent="0.25">
      <c r="A102" s="3"/>
      <c r="B102" s="22" t="s">
        <v>135</v>
      </c>
      <c r="C102" s="20" t="s">
        <v>136</v>
      </c>
      <c r="D102" s="23">
        <v>1054</v>
      </c>
      <c r="E102" s="19">
        <f t="shared" si="15"/>
        <v>1402</v>
      </c>
      <c r="F102" s="21">
        <v>1402</v>
      </c>
      <c r="G102" s="21">
        <v>0</v>
      </c>
      <c r="H102" s="19">
        <f t="shared" si="16"/>
        <v>1402</v>
      </c>
      <c r="I102" s="21">
        <v>1402</v>
      </c>
      <c r="J102" s="21">
        <v>0</v>
      </c>
      <c r="K102" s="19">
        <f t="shared" si="17"/>
        <v>1542</v>
      </c>
      <c r="L102" s="21">
        <v>1542</v>
      </c>
      <c r="M102" s="21">
        <v>0</v>
      </c>
      <c r="N102" s="19">
        <f t="shared" si="18"/>
        <v>1542</v>
      </c>
      <c r="O102" s="21">
        <v>1542</v>
      </c>
      <c r="P102" s="21">
        <v>0</v>
      </c>
    </row>
    <row r="103" spans="1:16" ht="38.25" x14ac:dyDescent="0.25">
      <c r="A103" s="3"/>
      <c r="B103" s="22" t="s">
        <v>137</v>
      </c>
      <c r="C103" s="20" t="s">
        <v>138</v>
      </c>
      <c r="D103" s="23">
        <v>36</v>
      </c>
      <c r="E103" s="19">
        <f t="shared" si="15"/>
        <v>36</v>
      </c>
      <c r="F103" s="21">
        <v>36</v>
      </c>
      <c r="G103" s="21">
        <v>0</v>
      </c>
      <c r="H103" s="19">
        <f t="shared" si="16"/>
        <v>36</v>
      </c>
      <c r="I103" s="21">
        <v>36</v>
      </c>
      <c r="J103" s="21">
        <v>0</v>
      </c>
      <c r="K103" s="19">
        <f t="shared" si="17"/>
        <v>36</v>
      </c>
      <c r="L103" s="21">
        <v>36</v>
      </c>
      <c r="M103" s="21">
        <v>0</v>
      </c>
      <c r="N103" s="19">
        <f t="shared" si="18"/>
        <v>36</v>
      </c>
      <c r="O103" s="21">
        <v>36</v>
      </c>
      <c r="P103" s="21">
        <v>0</v>
      </c>
    </row>
    <row r="104" spans="1:16" ht="21.75" customHeight="1" x14ac:dyDescent="0.25">
      <c r="A104" s="3"/>
      <c r="B104" s="22" t="s">
        <v>139</v>
      </c>
      <c r="C104" s="20" t="s">
        <v>140</v>
      </c>
      <c r="D104" s="23">
        <v>120</v>
      </c>
      <c r="E104" s="19">
        <f t="shared" si="15"/>
        <v>120</v>
      </c>
      <c r="F104" s="21">
        <v>120</v>
      </c>
      <c r="G104" s="21">
        <v>0</v>
      </c>
      <c r="H104" s="19">
        <f t="shared" si="16"/>
        <v>120</v>
      </c>
      <c r="I104" s="21">
        <v>120</v>
      </c>
      <c r="J104" s="21">
        <v>0</v>
      </c>
      <c r="K104" s="19">
        <f t="shared" si="17"/>
        <v>120</v>
      </c>
      <c r="L104" s="21">
        <v>120</v>
      </c>
      <c r="M104" s="21">
        <v>0</v>
      </c>
      <c r="N104" s="19">
        <f t="shared" si="18"/>
        <v>120</v>
      </c>
      <c r="O104" s="21">
        <v>120</v>
      </c>
      <c r="P104" s="21">
        <v>0</v>
      </c>
    </row>
    <row r="105" spans="1:16" ht="42" customHeight="1" thickBot="1" x14ac:dyDescent="0.3">
      <c r="A105" s="3"/>
      <c r="B105" s="22" t="s">
        <v>141</v>
      </c>
      <c r="C105" s="20" t="s">
        <v>142</v>
      </c>
      <c r="D105" s="23">
        <v>300</v>
      </c>
      <c r="E105" s="19">
        <f t="shared" si="15"/>
        <v>300</v>
      </c>
      <c r="F105" s="21">
        <v>300</v>
      </c>
      <c r="G105" s="21">
        <v>0</v>
      </c>
      <c r="H105" s="19">
        <f t="shared" si="16"/>
        <v>300</v>
      </c>
      <c r="I105" s="21">
        <v>300</v>
      </c>
      <c r="J105" s="21">
        <v>0</v>
      </c>
      <c r="K105" s="19">
        <f t="shared" si="17"/>
        <v>300</v>
      </c>
      <c r="L105" s="21">
        <v>300</v>
      </c>
      <c r="M105" s="21">
        <v>0</v>
      </c>
      <c r="N105" s="19">
        <f t="shared" si="18"/>
        <v>300</v>
      </c>
      <c r="O105" s="21">
        <v>300</v>
      </c>
      <c r="P105" s="21">
        <v>0</v>
      </c>
    </row>
    <row r="106" spans="1:16" ht="14.25" thickTop="1" thickBot="1" x14ac:dyDescent="0.3">
      <c r="A106" s="14" t="s">
        <v>143</v>
      </c>
      <c r="B106" s="15"/>
      <c r="C106" s="6" t="s">
        <v>144</v>
      </c>
      <c r="D106" s="25">
        <f>D110+D111+D112+D113+D114+D115+D116+D117+D118</f>
        <v>1240</v>
      </c>
      <c r="E106" s="8">
        <f t="shared" si="15"/>
        <v>2100</v>
      </c>
      <c r="F106" s="16">
        <f>F110+F111+F112+F113+F114+F115+F116+F117+F118</f>
        <v>2100</v>
      </c>
      <c r="G106" s="16">
        <f>SUM(G110:G117)</f>
        <v>0</v>
      </c>
      <c r="H106" s="8">
        <f t="shared" si="16"/>
        <v>2100</v>
      </c>
      <c r="I106" s="16">
        <f>I110+I111+I112+I113+I114+I115+I116+I117+I118</f>
        <v>2100</v>
      </c>
      <c r="J106" s="16">
        <f>SUM(J110:J117)</f>
        <v>0</v>
      </c>
      <c r="K106" s="8">
        <f t="shared" si="17"/>
        <v>2750</v>
      </c>
      <c r="L106" s="16">
        <f>L110+L111+L112+L113+L114+L115+L116+L117+L118</f>
        <v>2750</v>
      </c>
      <c r="M106" s="16">
        <f>SUM(M110:M117)</f>
        <v>0</v>
      </c>
      <c r="N106" s="8">
        <f t="shared" si="18"/>
        <v>2750</v>
      </c>
      <c r="O106" s="16">
        <f>O110+O111+O112+O113+O114+O115+O116+O117+O118</f>
        <v>2750</v>
      </c>
      <c r="P106" s="16">
        <f>SUM(P110:P117)</f>
        <v>0</v>
      </c>
    </row>
    <row r="107" spans="1:16" ht="13.5" thickTop="1" x14ac:dyDescent="0.25">
      <c r="A107" s="2"/>
      <c r="B107" s="17"/>
      <c r="C107" s="18" t="s">
        <v>10</v>
      </c>
      <c r="D107" s="18"/>
      <c r="E107" s="19">
        <f t="shared" si="15"/>
        <v>0</v>
      </c>
      <c r="F107" s="19">
        <f>SUM(F108:F109)</f>
        <v>0</v>
      </c>
      <c r="G107" s="19">
        <f>SUM(G108:G109)</f>
        <v>0</v>
      </c>
      <c r="H107" s="19">
        <f t="shared" si="16"/>
        <v>0</v>
      </c>
      <c r="I107" s="19">
        <f>SUM(I108:I109)</f>
        <v>0</v>
      </c>
      <c r="J107" s="19">
        <f>SUM(J108:J109)</f>
        <v>0</v>
      </c>
      <c r="K107" s="19">
        <f t="shared" si="17"/>
        <v>0</v>
      </c>
      <c r="L107" s="19">
        <f>SUM(L108:L109)</f>
        <v>0</v>
      </c>
      <c r="M107" s="19">
        <f>SUM(M108:M109)</f>
        <v>0</v>
      </c>
      <c r="N107" s="19">
        <f t="shared" si="18"/>
        <v>0</v>
      </c>
      <c r="O107" s="19">
        <f>SUM(O108:O109)</f>
        <v>0</v>
      </c>
      <c r="P107" s="19">
        <f>SUM(P108:P109)</f>
        <v>0</v>
      </c>
    </row>
    <row r="108" spans="1:16" x14ac:dyDescent="0.25">
      <c r="A108" s="2"/>
      <c r="B108" s="17"/>
      <c r="C108" s="20" t="s">
        <v>15</v>
      </c>
      <c r="D108" s="20"/>
      <c r="E108" s="19">
        <f t="shared" si="15"/>
        <v>0</v>
      </c>
      <c r="F108" s="21">
        <v>0</v>
      </c>
      <c r="G108" s="21">
        <v>0</v>
      </c>
      <c r="H108" s="19">
        <f t="shared" si="16"/>
        <v>0</v>
      </c>
      <c r="I108" s="21">
        <v>0</v>
      </c>
      <c r="J108" s="21">
        <v>0</v>
      </c>
      <c r="K108" s="19">
        <f t="shared" si="17"/>
        <v>0</v>
      </c>
      <c r="L108" s="21">
        <v>0</v>
      </c>
      <c r="M108" s="21">
        <v>0</v>
      </c>
      <c r="N108" s="19">
        <f t="shared" si="18"/>
        <v>0</v>
      </c>
      <c r="O108" s="21">
        <v>0</v>
      </c>
      <c r="P108" s="21">
        <v>0</v>
      </c>
    </row>
    <row r="109" spans="1:16" x14ac:dyDescent="0.25">
      <c r="A109" s="2"/>
      <c r="B109" s="17"/>
      <c r="C109" s="20" t="s">
        <v>16</v>
      </c>
      <c r="D109" s="20"/>
      <c r="E109" s="19">
        <f t="shared" si="15"/>
        <v>0</v>
      </c>
      <c r="F109" s="21">
        <v>0</v>
      </c>
      <c r="G109" s="21">
        <v>0</v>
      </c>
      <c r="H109" s="19">
        <f t="shared" si="16"/>
        <v>0</v>
      </c>
      <c r="I109" s="21">
        <v>0</v>
      </c>
      <c r="J109" s="21">
        <v>0</v>
      </c>
      <c r="K109" s="19">
        <f t="shared" si="17"/>
        <v>0</v>
      </c>
      <c r="L109" s="21">
        <v>0</v>
      </c>
      <c r="M109" s="21">
        <v>0</v>
      </c>
      <c r="N109" s="19">
        <f t="shared" si="18"/>
        <v>0</v>
      </c>
      <c r="O109" s="21">
        <v>0</v>
      </c>
      <c r="P109" s="21">
        <v>0</v>
      </c>
    </row>
    <row r="110" spans="1:16" ht="25.5" x14ac:dyDescent="0.25">
      <c r="A110" s="3"/>
      <c r="B110" s="22" t="s">
        <v>145</v>
      </c>
      <c r="C110" s="20" t="s">
        <v>146</v>
      </c>
      <c r="D110" s="23">
        <v>510</v>
      </c>
      <c r="E110" s="19">
        <f t="shared" si="15"/>
        <v>900</v>
      </c>
      <c r="F110" s="21">
        <v>900</v>
      </c>
      <c r="G110" s="21">
        <v>0</v>
      </c>
      <c r="H110" s="19">
        <f t="shared" si="16"/>
        <v>900</v>
      </c>
      <c r="I110" s="21">
        <v>900</v>
      </c>
      <c r="J110" s="21">
        <v>0</v>
      </c>
      <c r="K110" s="19">
        <f t="shared" si="17"/>
        <v>1200</v>
      </c>
      <c r="L110" s="21">
        <v>1200</v>
      </c>
      <c r="M110" s="21">
        <v>0</v>
      </c>
      <c r="N110" s="19">
        <f t="shared" si="18"/>
        <v>1200</v>
      </c>
      <c r="O110" s="21">
        <v>1200</v>
      </c>
      <c r="P110" s="21">
        <v>0</v>
      </c>
    </row>
    <row r="111" spans="1:16" ht="25.5" x14ac:dyDescent="0.25">
      <c r="A111" s="3"/>
      <c r="B111" s="22" t="s">
        <v>147</v>
      </c>
      <c r="C111" s="20" t="s">
        <v>148</v>
      </c>
      <c r="D111" s="23">
        <v>30</v>
      </c>
      <c r="E111" s="19">
        <f t="shared" si="15"/>
        <v>90</v>
      </c>
      <c r="F111" s="21">
        <v>90</v>
      </c>
      <c r="G111" s="21">
        <v>0</v>
      </c>
      <c r="H111" s="19">
        <f t="shared" si="16"/>
        <v>90</v>
      </c>
      <c r="I111" s="21">
        <v>90</v>
      </c>
      <c r="J111" s="21">
        <v>0</v>
      </c>
      <c r="K111" s="19">
        <f t="shared" si="17"/>
        <v>120</v>
      </c>
      <c r="L111" s="21">
        <v>120</v>
      </c>
      <c r="M111" s="21">
        <v>0</v>
      </c>
      <c r="N111" s="19">
        <f t="shared" si="18"/>
        <v>120</v>
      </c>
      <c r="O111" s="21">
        <v>120</v>
      </c>
      <c r="P111" s="21">
        <v>0</v>
      </c>
    </row>
    <row r="112" spans="1:16" x14ac:dyDescent="0.25">
      <c r="A112" s="3"/>
      <c r="B112" s="22" t="s">
        <v>149</v>
      </c>
      <c r="C112" s="20" t="s">
        <v>150</v>
      </c>
      <c r="D112" s="23">
        <v>30</v>
      </c>
      <c r="E112" s="19">
        <f t="shared" si="15"/>
        <v>90</v>
      </c>
      <c r="F112" s="21">
        <v>90</v>
      </c>
      <c r="G112" s="21">
        <v>0</v>
      </c>
      <c r="H112" s="19">
        <f t="shared" si="16"/>
        <v>90</v>
      </c>
      <c r="I112" s="21">
        <v>90</v>
      </c>
      <c r="J112" s="21">
        <v>0</v>
      </c>
      <c r="K112" s="19">
        <f t="shared" si="17"/>
        <v>120</v>
      </c>
      <c r="L112" s="21">
        <v>120</v>
      </c>
      <c r="M112" s="21">
        <v>0</v>
      </c>
      <c r="N112" s="19">
        <f t="shared" si="18"/>
        <v>120</v>
      </c>
      <c r="O112" s="21">
        <v>120</v>
      </c>
      <c r="P112" s="21">
        <v>0</v>
      </c>
    </row>
    <row r="113" spans="1:16" x14ac:dyDescent="0.25">
      <c r="A113" s="3"/>
      <c r="B113" s="22" t="s">
        <v>151</v>
      </c>
      <c r="C113" s="20" t="s">
        <v>152</v>
      </c>
      <c r="D113" s="23">
        <v>30</v>
      </c>
      <c r="E113" s="19">
        <f>SUM(F113:G113)</f>
        <v>100</v>
      </c>
      <c r="F113" s="21">
        <v>100</v>
      </c>
      <c r="G113" s="21">
        <v>0</v>
      </c>
      <c r="H113" s="19">
        <f>SUM(I113:J113)</f>
        <v>100</v>
      </c>
      <c r="I113" s="21">
        <v>100</v>
      </c>
      <c r="J113" s="21">
        <v>0</v>
      </c>
      <c r="K113" s="19">
        <f>SUM(L113:M113)</f>
        <v>135</v>
      </c>
      <c r="L113" s="21">
        <v>135</v>
      </c>
      <c r="M113" s="21">
        <v>0</v>
      </c>
      <c r="N113" s="19">
        <f t="shared" si="18"/>
        <v>135</v>
      </c>
      <c r="O113" s="21">
        <v>135</v>
      </c>
      <c r="P113" s="21">
        <v>0</v>
      </c>
    </row>
    <row r="114" spans="1:16" ht="38.25" x14ac:dyDescent="0.25">
      <c r="A114" s="3"/>
      <c r="B114" s="22" t="s">
        <v>153</v>
      </c>
      <c r="C114" s="20" t="s">
        <v>154</v>
      </c>
      <c r="D114" s="23">
        <v>280</v>
      </c>
      <c r="E114" s="19">
        <f>SUM(F114:G114)</f>
        <v>250</v>
      </c>
      <c r="F114" s="21">
        <v>250</v>
      </c>
      <c r="G114" s="21">
        <v>0</v>
      </c>
      <c r="H114" s="19">
        <f>SUM(I114:J114)</f>
        <v>250</v>
      </c>
      <c r="I114" s="21">
        <v>250</v>
      </c>
      <c r="J114" s="21">
        <v>0</v>
      </c>
      <c r="K114" s="19">
        <f>SUM(L114:M114)</f>
        <v>335</v>
      </c>
      <c r="L114" s="21">
        <v>335</v>
      </c>
      <c r="M114" s="21">
        <v>0</v>
      </c>
      <c r="N114" s="19">
        <f t="shared" si="18"/>
        <v>335</v>
      </c>
      <c r="O114" s="21">
        <v>335</v>
      </c>
      <c r="P114" s="21">
        <v>0</v>
      </c>
    </row>
    <row r="115" spans="1:16" ht="25.5" x14ac:dyDescent="0.25">
      <c r="A115" s="3"/>
      <c r="B115" s="22" t="s">
        <v>155</v>
      </c>
      <c r="C115" s="20" t="s">
        <v>156</v>
      </c>
      <c r="D115" s="23">
        <v>70</v>
      </c>
      <c r="E115" s="19">
        <f>SUM(F115:G115)</f>
        <v>140</v>
      </c>
      <c r="F115" s="21">
        <v>140</v>
      </c>
      <c r="G115" s="21">
        <v>0</v>
      </c>
      <c r="H115" s="19">
        <f t="shared" ref="H115:H148" si="19">SUM(I115:J115)</f>
        <v>140</v>
      </c>
      <c r="I115" s="21">
        <v>140</v>
      </c>
      <c r="J115" s="21">
        <v>0</v>
      </c>
      <c r="K115" s="19">
        <f>SUM(L115:M115)</f>
        <v>190</v>
      </c>
      <c r="L115" s="21">
        <v>190</v>
      </c>
      <c r="M115" s="21">
        <v>0</v>
      </c>
      <c r="N115" s="19">
        <f t="shared" si="18"/>
        <v>190</v>
      </c>
      <c r="O115" s="21">
        <v>190</v>
      </c>
      <c r="P115" s="21">
        <v>0</v>
      </c>
    </row>
    <row r="116" spans="1:16" ht="38.25" x14ac:dyDescent="0.25">
      <c r="A116" s="3"/>
      <c r="B116" s="22" t="s">
        <v>157</v>
      </c>
      <c r="C116" s="20" t="s">
        <v>158</v>
      </c>
      <c r="D116" s="23">
        <v>70</v>
      </c>
      <c r="E116" s="19">
        <f t="shared" ref="E116:E179" si="20">SUM(F116:G116)</f>
        <v>180</v>
      </c>
      <c r="F116" s="21">
        <v>180</v>
      </c>
      <c r="G116" s="21">
        <v>0</v>
      </c>
      <c r="H116" s="19">
        <f t="shared" si="19"/>
        <v>180</v>
      </c>
      <c r="I116" s="21">
        <v>180</v>
      </c>
      <c r="J116" s="21">
        <v>0</v>
      </c>
      <c r="K116" s="19">
        <f t="shared" ref="K116:K148" si="21">SUM(L116:M116)</f>
        <v>240</v>
      </c>
      <c r="L116" s="21">
        <v>240</v>
      </c>
      <c r="M116" s="21">
        <v>0</v>
      </c>
      <c r="N116" s="19">
        <f t="shared" si="18"/>
        <v>240</v>
      </c>
      <c r="O116" s="21">
        <v>240</v>
      </c>
      <c r="P116" s="21">
        <v>0</v>
      </c>
    </row>
    <row r="117" spans="1:16" x14ac:dyDescent="0.25">
      <c r="A117" s="3"/>
      <c r="B117" s="22" t="s">
        <v>159</v>
      </c>
      <c r="C117" s="20" t="s">
        <v>160</v>
      </c>
      <c r="D117" s="23">
        <v>30</v>
      </c>
      <c r="E117" s="19">
        <f t="shared" si="20"/>
        <v>70</v>
      </c>
      <c r="F117" s="21">
        <v>70</v>
      </c>
      <c r="G117" s="21">
        <v>0</v>
      </c>
      <c r="H117" s="19">
        <f t="shared" si="19"/>
        <v>70</v>
      </c>
      <c r="I117" s="21">
        <v>70</v>
      </c>
      <c r="J117" s="21">
        <v>0</v>
      </c>
      <c r="K117" s="19">
        <f t="shared" si="21"/>
        <v>35</v>
      </c>
      <c r="L117" s="21">
        <v>35</v>
      </c>
      <c r="M117" s="21">
        <v>0</v>
      </c>
      <c r="N117" s="19">
        <f t="shared" si="18"/>
        <v>35</v>
      </c>
      <c r="O117" s="21">
        <v>35</v>
      </c>
      <c r="P117" s="21">
        <v>0</v>
      </c>
    </row>
    <row r="118" spans="1:16" ht="90" thickBot="1" x14ac:dyDescent="0.3">
      <c r="A118" s="3"/>
      <c r="B118" s="22" t="s">
        <v>161</v>
      </c>
      <c r="C118" s="20" t="s">
        <v>162</v>
      </c>
      <c r="D118" s="23">
        <v>190</v>
      </c>
      <c r="E118" s="19">
        <f t="shared" si="20"/>
        <v>280</v>
      </c>
      <c r="F118" s="21">
        <v>280</v>
      </c>
      <c r="G118" s="21">
        <v>0</v>
      </c>
      <c r="H118" s="19">
        <f t="shared" si="19"/>
        <v>280</v>
      </c>
      <c r="I118" s="21">
        <v>280</v>
      </c>
      <c r="J118" s="21">
        <v>0</v>
      </c>
      <c r="K118" s="19">
        <f t="shared" si="21"/>
        <v>375</v>
      </c>
      <c r="L118" s="21">
        <v>375</v>
      </c>
      <c r="M118" s="21">
        <v>0</v>
      </c>
      <c r="N118" s="19">
        <f t="shared" si="18"/>
        <v>375</v>
      </c>
      <c r="O118" s="21">
        <v>375</v>
      </c>
      <c r="P118" s="21">
        <v>0</v>
      </c>
    </row>
    <row r="119" spans="1:16" ht="14.25" thickTop="1" thickBot="1" x14ac:dyDescent="0.3">
      <c r="A119" s="14" t="s">
        <v>163</v>
      </c>
      <c r="B119" s="15"/>
      <c r="C119" s="6" t="s">
        <v>164</v>
      </c>
      <c r="D119" s="25">
        <f>SUM(D123:D126)</f>
        <v>7000</v>
      </c>
      <c r="E119" s="8">
        <f t="shared" si="20"/>
        <v>23500</v>
      </c>
      <c r="F119" s="16">
        <f>SUM(F123:F126)</f>
        <v>23500</v>
      </c>
      <c r="G119" s="16">
        <f>SUM(G123:G126)</f>
        <v>0</v>
      </c>
      <c r="H119" s="8">
        <f t="shared" si="19"/>
        <v>18764</v>
      </c>
      <c r="I119" s="16">
        <f>SUM(I123:I126)</f>
        <v>18764</v>
      </c>
      <c r="J119" s="16">
        <f>SUM(J123:J126)</f>
        <v>0</v>
      </c>
      <c r="K119" s="8">
        <f t="shared" si="21"/>
        <v>17764</v>
      </c>
      <c r="L119" s="16">
        <f>SUM(L123:L126)</f>
        <v>17764</v>
      </c>
      <c r="M119" s="16">
        <f>SUM(M123:M126)</f>
        <v>0</v>
      </c>
      <c r="N119" s="8">
        <f t="shared" si="18"/>
        <v>17764</v>
      </c>
      <c r="O119" s="16">
        <f>SUM(O123:O126)</f>
        <v>17764</v>
      </c>
      <c r="P119" s="16">
        <f>SUM(P123:P126)</f>
        <v>0</v>
      </c>
    </row>
    <row r="120" spans="1:16" ht="13.5" thickTop="1" x14ac:dyDescent="0.25">
      <c r="A120" s="2"/>
      <c r="B120" s="17"/>
      <c r="C120" s="18" t="s">
        <v>10</v>
      </c>
      <c r="D120" s="18"/>
      <c r="E120" s="19">
        <f t="shared" si="20"/>
        <v>79</v>
      </c>
      <c r="F120" s="19">
        <f>SUM(F121:F122)</f>
        <v>79</v>
      </c>
      <c r="G120" s="19">
        <f>SUM(G121:G122)</f>
        <v>0</v>
      </c>
      <c r="H120" s="19">
        <f t="shared" si="19"/>
        <v>79</v>
      </c>
      <c r="I120" s="19">
        <f>SUM(I121:I122)</f>
        <v>79</v>
      </c>
      <c r="J120" s="19">
        <f>SUM(J121:J122)</f>
        <v>0</v>
      </c>
      <c r="K120" s="19">
        <f t="shared" si="21"/>
        <v>79</v>
      </c>
      <c r="L120" s="19">
        <f>SUM(L121:L122)</f>
        <v>79</v>
      </c>
      <c r="M120" s="19">
        <f>SUM(M121:M122)</f>
        <v>0</v>
      </c>
      <c r="N120" s="19">
        <f t="shared" si="18"/>
        <v>79</v>
      </c>
      <c r="O120" s="19">
        <f>SUM(O121:O122)</f>
        <v>79</v>
      </c>
      <c r="P120" s="19">
        <f>SUM(P121:P122)</f>
        <v>0</v>
      </c>
    </row>
    <row r="121" spans="1:16" x14ac:dyDescent="0.25">
      <c r="A121" s="2"/>
      <c r="B121" s="17"/>
      <c r="C121" s="20" t="s">
        <v>15</v>
      </c>
      <c r="D121" s="20"/>
      <c r="E121" s="19">
        <f t="shared" si="20"/>
        <v>0</v>
      </c>
      <c r="F121" s="21">
        <v>0</v>
      </c>
      <c r="G121" s="21">
        <v>0</v>
      </c>
      <c r="H121" s="19">
        <f t="shared" si="19"/>
        <v>0</v>
      </c>
      <c r="I121" s="21">
        <v>0</v>
      </c>
      <c r="J121" s="21">
        <v>0</v>
      </c>
      <c r="K121" s="19">
        <f t="shared" si="21"/>
        <v>0</v>
      </c>
      <c r="L121" s="21">
        <v>0</v>
      </c>
      <c r="M121" s="21">
        <v>0</v>
      </c>
      <c r="N121" s="19">
        <f t="shared" si="18"/>
        <v>0</v>
      </c>
      <c r="O121" s="21">
        <v>0</v>
      </c>
      <c r="P121" s="21">
        <v>0</v>
      </c>
    </row>
    <row r="122" spans="1:16" x14ac:dyDescent="0.25">
      <c r="A122" s="2"/>
      <c r="B122" s="17"/>
      <c r="C122" s="20" t="s">
        <v>16</v>
      </c>
      <c r="D122" s="20"/>
      <c r="E122" s="19">
        <f t="shared" si="20"/>
        <v>79</v>
      </c>
      <c r="F122" s="21">
        <f>30+49</f>
        <v>79</v>
      </c>
      <c r="G122" s="21">
        <v>0</v>
      </c>
      <c r="H122" s="19">
        <f t="shared" si="19"/>
        <v>79</v>
      </c>
      <c r="I122" s="21">
        <f>30+49</f>
        <v>79</v>
      </c>
      <c r="J122" s="21">
        <v>0</v>
      </c>
      <c r="K122" s="19">
        <f t="shared" si="21"/>
        <v>79</v>
      </c>
      <c r="L122" s="21">
        <v>79</v>
      </c>
      <c r="M122" s="21">
        <v>0</v>
      </c>
      <c r="N122" s="19">
        <f t="shared" si="18"/>
        <v>79</v>
      </c>
      <c r="O122" s="21">
        <v>79</v>
      </c>
      <c r="P122" s="21">
        <v>0</v>
      </c>
    </row>
    <row r="123" spans="1:16" x14ac:dyDescent="0.25">
      <c r="A123" s="3"/>
      <c r="B123" s="22" t="s">
        <v>165</v>
      </c>
      <c r="C123" s="20" t="s">
        <v>166</v>
      </c>
      <c r="D123" s="29">
        <v>1100</v>
      </c>
      <c r="E123" s="19">
        <f t="shared" si="20"/>
        <v>2064</v>
      </c>
      <c r="F123" s="21">
        <v>2064</v>
      </c>
      <c r="G123" s="21">
        <v>0</v>
      </c>
      <c r="H123" s="19">
        <f t="shared" si="19"/>
        <v>2064</v>
      </c>
      <c r="I123" s="21">
        <v>2064</v>
      </c>
      <c r="J123" s="21">
        <v>0</v>
      </c>
      <c r="K123" s="19">
        <f t="shared" si="21"/>
        <v>2064</v>
      </c>
      <c r="L123" s="21">
        <v>2064</v>
      </c>
      <c r="M123" s="21">
        <v>0</v>
      </c>
      <c r="N123" s="19">
        <f t="shared" si="18"/>
        <v>2064</v>
      </c>
      <c r="O123" s="21">
        <v>2064</v>
      </c>
      <c r="P123" s="21">
        <v>0</v>
      </c>
    </row>
    <row r="124" spans="1:16" x14ac:dyDescent="0.25">
      <c r="A124" s="3"/>
      <c r="B124" s="22" t="s">
        <v>167</v>
      </c>
      <c r="C124" s="20" t="s">
        <v>168</v>
      </c>
      <c r="D124" s="29">
        <v>4600</v>
      </c>
      <c r="E124" s="19">
        <f t="shared" si="20"/>
        <v>19436</v>
      </c>
      <c r="F124" s="21">
        <v>19436</v>
      </c>
      <c r="G124" s="21">
        <v>0</v>
      </c>
      <c r="H124" s="19">
        <f t="shared" si="19"/>
        <v>14700</v>
      </c>
      <c r="I124" s="21">
        <v>14700</v>
      </c>
      <c r="J124" s="21">
        <v>0</v>
      </c>
      <c r="K124" s="19">
        <f t="shared" si="21"/>
        <v>13700</v>
      </c>
      <c r="L124" s="21">
        <v>13700</v>
      </c>
      <c r="M124" s="21">
        <v>0</v>
      </c>
      <c r="N124" s="19">
        <f t="shared" si="18"/>
        <v>13700</v>
      </c>
      <c r="O124" s="21">
        <v>13700</v>
      </c>
      <c r="P124" s="21">
        <v>0</v>
      </c>
    </row>
    <row r="125" spans="1:16" x14ac:dyDescent="0.25">
      <c r="A125" s="3"/>
      <c r="B125" s="22" t="s">
        <v>169</v>
      </c>
      <c r="C125" s="20" t="s">
        <v>170</v>
      </c>
      <c r="D125" s="29">
        <v>100</v>
      </c>
      <c r="E125" s="19">
        <f t="shared" si="20"/>
        <v>800</v>
      </c>
      <c r="F125" s="21">
        <v>800</v>
      </c>
      <c r="G125" s="21">
        <v>0</v>
      </c>
      <c r="H125" s="19">
        <f t="shared" si="19"/>
        <v>800</v>
      </c>
      <c r="I125" s="21">
        <v>800</v>
      </c>
      <c r="J125" s="21">
        <v>0</v>
      </c>
      <c r="K125" s="19">
        <f t="shared" si="21"/>
        <v>800</v>
      </c>
      <c r="L125" s="21">
        <v>800</v>
      </c>
      <c r="M125" s="21">
        <v>0</v>
      </c>
      <c r="N125" s="19">
        <f t="shared" si="18"/>
        <v>800</v>
      </c>
      <c r="O125" s="21">
        <v>800</v>
      </c>
      <c r="P125" s="21">
        <v>0</v>
      </c>
    </row>
    <row r="126" spans="1:16" ht="26.25" thickBot="1" x14ac:dyDescent="0.3">
      <c r="A126" s="3"/>
      <c r="B126" s="22" t="s">
        <v>171</v>
      </c>
      <c r="C126" s="20" t="s">
        <v>172</v>
      </c>
      <c r="D126" s="29">
        <v>1200</v>
      </c>
      <c r="E126" s="19">
        <f t="shared" si="20"/>
        <v>1200</v>
      </c>
      <c r="F126" s="21">
        <v>1200</v>
      </c>
      <c r="G126" s="21">
        <v>0</v>
      </c>
      <c r="H126" s="19">
        <f t="shared" si="19"/>
        <v>1200</v>
      </c>
      <c r="I126" s="21">
        <v>1200</v>
      </c>
      <c r="J126" s="21">
        <v>0</v>
      </c>
      <c r="K126" s="19">
        <f t="shared" si="21"/>
        <v>1200</v>
      </c>
      <c r="L126" s="21">
        <v>1200</v>
      </c>
      <c r="M126" s="21">
        <v>0</v>
      </c>
      <c r="N126" s="19">
        <f t="shared" si="18"/>
        <v>1200</v>
      </c>
      <c r="O126" s="21">
        <v>1200</v>
      </c>
      <c r="P126" s="21">
        <v>0</v>
      </c>
    </row>
    <row r="127" spans="1:16" ht="39.75" thickTop="1" thickBot="1" x14ac:dyDescent="0.3">
      <c r="A127" s="14" t="s">
        <v>173</v>
      </c>
      <c r="B127" s="15"/>
      <c r="C127" s="6" t="s">
        <v>174</v>
      </c>
      <c r="D127" s="25">
        <f t="shared" ref="D127:P130" si="22">D131+D144+D153+D158+D168+D175+D183+D190+D197</f>
        <v>117640</v>
      </c>
      <c r="E127" s="8">
        <f t="shared" si="22"/>
        <v>262240</v>
      </c>
      <c r="F127" s="8">
        <f t="shared" si="22"/>
        <v>262240</v>
      </c>
      <c r="G127" s="8">
        <f t="shared" si="22"/>
        <v>0</v>
      </c>
      <c r="H127" s="8">
        <f t="shared" si="22"/>
        <v>268621</v>
      </c>
      <c r="I127" s="8">
        <f t="shared" si="22"/>
        <v>268621</v>
      </c>
      <c r="J127" s="8">
        <f t="shared" si="22"/>
        <v>0</v>
      </c>
      <c r="K127" s="8">
        <f t="shared" si="22"/>
        <v>287375</v>
      </c>
      <c r="L127" s="8">
        <f t="shared" si="22"/>
        <v>287375</v>
      </c>
      <c r="M127" s="8">
        <f t="shared" si="22"/>
        <v>0</v>
      </c>
      <c r="N127" s="8">
        <f t="shared" si="22"/>
        <v>302064</v>
      </c>
      <c r="O127" s="8">
        <f t="shared" si="22"/>
        <v>302064</v>
      </c>
      <c r="P127" s="8">
        <f t="shared" si="22"/>
        <v>0</v>
      </c>
    </row>
    <row r="128" spans="1:16" ht="13.5" thickTop="1" x14ac:dyDescent="0.25">
      <c r="A128" s="2"/>
      <c r="B128" s="17"/>
      <c r="C128" s="18" t="s">
        <v>10</v>
      </c>
      <c r="D128" s="18"/>
      <c r="E128" s="19">
        <f t="shared" si="22"/>
        <v>8721</v>
      </c>
      <c r="F128" s="19">
        <f t="shared" si="22"/>
        <v>8721</v>
      </c>
      <c r="G128" s="19">
        <f t="shared" si="22"/>
        <v>0</v>
      </c>
      <c r="H128" s="19">
        <f t="shared" si="22"/>
        <v>8721</v>
      </c>
      <c r="I128" s="19">
        <f t="shared" si="22"/>
        <v>8721</v>
      </c>
      <c r="J128" s="19">
        <f t="shared" si="22"/>
        <v>0</v>
      </c>
      <c r="K128" s="19">
        <f t="shared" si="22"/>
        <v>8721</v>
      </c>
      <c r="L128" s="19">
        <f t="shared" si="22"/>
        <v>8721</v>
      </c>
      <c r="M128" s="19">
        <f t="shared" si="22"/>
        <v>0</v>
      </c>
      <c r="N128" s="19">
        <f t="shared" si="22"/>
        <v>8721</v>
      </c>
      <c r="O128" s="19">
        <f t="shared" si="22"/>
        <v>8721</v>
      </c>
      <c r="P128" s="19">
        <f t="shared" si="22"/>
        <v>0</v>
      </c>
    </row>
    <row r="129" spans="1:16" x14ac:dyDescent="0.25">
      <c r="A129" s="2"/>
      <c r="B129" s="17"/>
      <c r="C129" s="20" t="s">
        <v>15</v>
      </c>
      <c r="D129" s="20"/>
      <c r="E129" s="19">
        <f t="shared" si="22"/>
        <v>0</v>
      </c>
      <c r="F129" s="19">
        <f t="shared" si="22"/>
        <v>0</v>
      </c>
      <c r="G129" s="19">
        <f t="shared" si="22"/>
        <v>0</v>
      </c>
      <c r="H129" s="19">
        <f t="shared" si="22"/>
        <v>0</v>
      </c>
      <c r="I129" s="19">
        <f t="shared" si="22"/>
        <v>0</v>
      </c>
      <c r="J129" s="19">
        <f t="shared" si="22"/>
        <v>0</v>
      </c>
      <c r="K129" s="19">
        <f t="shared" si="22"/>
        <v>0</v>
      </c>
      <c r="L129" s="19">
        <f t="shared" si="22"/>
        <v>0</v>
      </c>
      <c r="M129" s="19">
        <f t="shared" si="22"/>
        <v>0</v>
      </c>
      <c r="N129" s="19">
        <f t="shared" si="22"/>
        <v>0</v>
      </c>
      <c r="O129" s="19">
        <f t="shared" si="22"/>
        <v>0</v>
      </c>
      <c r="P129" s="19">
        <f t="shared" si="22"/>
        <v>0</v>
      </c>
    </row>
    <row r="130" spans="1:16" ht="13.5" thickBot="1" x14ac:dyDescent="0.3">
      <c r="A130" s="2"/>
      <c r="B130" s="17"/>
      <c r="C130" s="20" t="s">
        <v>16</v>
      </c>
      <c r="D130" s="20"/>
      <c r="E130" s="19">
        <f t="shared" si="22"/>
        <v>8721</v>
      </c>
      <c r="F130" s="19">
        <f t="shared" si="22"/>
        <v>8721</v>
      </c>
      <c r="G130" s="19">
        <f t="shared" si="22"/>
        <v>0</v>
      </c>
      <c r="H130" s="19">
        <f t="shared" si="22"/>
        <v>8721</v>
      </c>
      <c r="I130" s="19">
        <f t="shared" si="22"/>
        <v>8721</v>
      </c>
      <c r="J130" s="19">
        <f t="shared" si="22"/>
        <v>0</v>
      </c>
      <c r="K130" s="19">
        <f t="shared" si="22"/>
        <v>8721</v>
      </c>
      <c r="L130" s="19">
        <f t="shared" si="22"/>
        <v>8721</v>
      </c>
      <c r="M130" s="19">
        <f t="shared" si="22"/>
        <v>0</v>
      </c>
      <c r="N130" s="19">
        <f t="shared" si="22"/>
        <v>8721</v>
      </c>
      <c r="O130" s="19">
        <f t="shared" si="22"/>
        <v>8721</v>
      </c>
      <c r="P130" s="19">
        <f t="shared" si="22"/>
        <v>0</v>
      </c>
    </row>
    <row r="131" spans="1:16" ht="14.25" thickTop="1" thickBot="1" x14ac:dyDescent="0.3">
      <c r="A131" s="14" t="s">
        <v>175</v>
      </c>
      <c r="B131" s="15"/>
      <c r="C131" s="6" t="s">
        <v>176</v>
      </c>
      <c r="D131" s="25">
        <f>SUM(D135:D143)</f>
        <v>27500</v>
      </c>
      <c r="E131" s="8">
        <f t="shared" si="20"/>
        <v>28908</v>
      </c>
      <c r="F131" s="16">
        <f>SUM(F135:F143)</f>
        <v>28908</v>
      </c>
      <c r="G131" s="16">
        <f>SUM(G135:G143)</f>
        <v>0</v>
      </c>
      <c r="H131" s="8">
        <f t="shared" si="19"/>
        <v>30169</v>
      </c>
      <c r="I131" s="16">
        <f>SUM(I135:I143)</f>
        <v>30169</v>
      </c>
      <c r="J131" s="16">
        <f>SUM(J135:J142)</f>
        <v>0</v>
      </c>
      <c r="K131" s="8">
        <f t="shared" si="21"/>
        <v>31638</v>
      </c>
      <c r="L131" s="16">
        <f>SUM(L135:L142)</f>
        <v>31638</v>
      </c>
      <c r="M131" s="16">
        <f>SUM(M135:M142)</f>
        <v>0</v>
      </c>
      <c r="N131" s="8">
        <f t="shared" ref="N131:N152" si="23">SUM(O131:P131)</f>
        <v>31638</v>
      </c>
      <c r="O131" s="16">
        <f>SUM(O135:O142)</f>
        <v>31638</v>
      </c>
      <c r="P131" s="16">
        <f>SUM(P135:P142)</f>
        <v>0</v>
      </c>
    </row>
    <row r="132" spans="1:16" ht="13.5" thickTop="1" x14ac:dyDescent="0.25">
      <c r="A132" s="2"/>
      <c r="B132" s="17"/>
      <c r="C132" s="18" t="s">
        <v>10</v>
      </c>
      <c r="D132" s="18"/>
      <c r="E132" s="19">
        <f t="shared" si="20"/>
        <v>0</v>
      </c>
      <c r="F132" s="19">
        <f>SUM(F133:F134)</f>
        <v>0</v>
      </c>
      <c r="G132" s="19">
        <f>SUM(G133:G134)</f>
        <v>0</v>
      </c>
      <c r="H132" s="19">
        <f t="shared" si="19"/>
        <v>0</v>
      </c>
      <c r="I132" s="19">
        <f>SUM(I133:I134)</f>
        <v>0</v>
      </c>
      <c r="J132" s="19">
        <f>SUM(J133:J134)</f>
        <v>0</v>
      </c>
      <c r="K132" s="19">
        <f t="shared" si="21"/>
        <v>0</v>
      </c>
      <c r="L132" s="19">
        <f>SUM(L133:L134)</f>
        <v>0</v>
      </c>
      <c r="M132" s="19">
        <f>SUM(M133:M134)</f>
        <v>0</v>
      </c>
      <c r="N132" s="19">
        <f t="shared" si="23"/>
        <v>0</v>
      </c>
      <c r="O132" s="19">
        <f>SUM(O133:O134)</f>
        <v>0</v>
      </c>
      <c r="P132" s="19">
        <f>SUM(P133:P134)</f>
        <v>0</v>
      </c>
    </row>
    <row r="133" spans="1:16" x14ac:dyDescent="0.25">
      <c r="A133" s="2"/>
      <c r="B133" s="17"/>
      <c r="C133" s="20" t="s">
        <v>15</v>
      </c>
      <c r="D133" s="20"/>
      <c r="E133" s="19">
        <f t="shared" si="20"/>
        <v>0</v>
      </c>
      <c r="F133" s="21">
        <v>0</v>
      </c>
      <c r="G133" s="21">
        <v>0</v>
      </c>
      <c r="H133" s="19">
        <f t="shared" si="19"/>
        <v>0</v>
      </c>
      <c r="I133" s="21">
        <v>0</v>
      </c>
      <c r="J133" s="21">
        <v>0</v>
      </c>
      <c r="K133" s="19">
        <f t="shared" si="21"/>
        <v>0</v>
      </c>
      <c r="L133" s="21">
        <v>0</v>
      </c>
      <c r="M133" s="21">
        <v>0</v>
      </c>
      <c r="N133" s="19">
        <f t="shared" si="23"/>
        <v>0</v>
      </c>
      <c r="O133" s="21">
        <v>0</v>
      </c>
      <c r="P133" s="21">
        <v>0</v>
      </c>
    </row>
    <row r="134" spans="1:16" x14ac:dyDescent="0.25">
      <c r="A134" s="2"/>
      <c r="B134" s="17"/>
      <c r="C134" s="20" t="s">
        <v>16</v>
      </c>
      <c r="D134" s="20"/>
      <c r="E134" s="19">
        <f t="shared" si="20"/>
        <v>0</v>
      </c>
      <c r="F134" s="21">
        <v>0</v>
      </c>
      <c r="G134" s="21">
        <v>0</v>
      </c>
      <c r="H134" s="19">
        <f t="shared" si="19"/>
        <v>0</v>
      </c>
      <c r="I134" s="21">
        <v>0</v>
      </c>
      <c r="J134" s="21">
        <v>0</v>
      </c>
      <c r="K134" s="19">
        <f t="shared" si="21"/>
        <v>0</v>
      </c>
      <c r="L134" s="21">
        <v>0</v>
      </c>
      <c r="M134" s="21">
        <v>0</v>
      </c>
      <c r="N134" s="19">
        <f t="shared" si="23"/>
        <v>0</v>
      </c>
      <c r="O134" s="21">
        <v>0</v>
      </c>
      <c r="P134" s="21">
        <v>0</v>
      </c>
    </row>
    <row r="135" spans="1:16" x14ac:dyDescent="0.25">
      <c r="A135" s="3"/>
      <c r="B135" s="22" t="s">
        <v>177</v>
      </c>
      <c r="C135" s="32" t="s">
        <v>178</v>
      </c>
      <c r="D135" s="23">
        <v>7195</v>
      </c>
      <c r="E135" s="19">
        <f t="shared" si="20"/>
        <v>7240</v>
      </c>
      <c r="F135" s="21">
        <v>7240</v>
      </c>
      <c r="G135" s="21">
        <v>0</v>
      </c>
      <c r="H135" s="19">
        <f t="shared" si="19"/>
        <v>8210</v>
      </c>
      <c r="I135" s="21">
        <v>8210</v>
      </c>
      <c r="J135" s="21">
        <v>0</v>
      </c>
      <c r="K135" s="19">
        <f t="shared" si="21"/>
        <v>9000</v>
      </c>
      <c r="L135" s="21">
        <v>9000</v>
      </c>
      <c r="M135" s="21">
        <v>0</v>
      </c>
      <c r="N135" s="19">
        <f t="shared" si="23"/>
        <v>9000</v>
      </c>
      <c r="O135" s="21">
        <v>9000</v>
      </c>
      <c r="P135" s="21">
        <v>0</v>
      </c>
    </row>
    <row r="136" spans="1:16" x14ac:dyDescent="0.25">
      <c r="A136" s="3"/>
      <c r="B136" s="22" t="s">
        <v>179</v>
      </c>
      <c r="C136" s="20" t="s">
        <v>180</v>
      </c>
      <c r="D136" s="23">
        <v>100.9</v>
      </c>
      <c r="E136" s="19">
        <f t="shared" si="20"/>
        <v>100</v>
      </c>
      <c r="F136" s="21">
        <v>100</v>
      </c>
      <c r="G136" s="21">
        <v>0</v>
      </c>
      <c r="H136" s="19">
        <f t="shared" si="19"/>
        <v>220</v>
      </c>
      <c r="I136" s="21">
        <v>220</v>
      </c>
      <c r="J136" s="21">
        <v>0</v>
      </c>
      <c r="K136" s="19">
        <f t="shared" si="21"/>
        <v>440</v>
      </c>
      <c r="L136" s="21">
        <v>440</v>
      </c>
      <c r="M136" s="21">
        <v>0</v>
      </c>
      <c r="N136" s="19">
        <f t="shared" si="23"/>
        <v>440</v>
      </c>
      <c r="O136" s="21">
        <v>440</v>
      </c>
      <c r="P136" s="21">
        <v>0</v>
      </c>
    </row>
    <row r="137" spans="1:16" x14ac:dyDescent="0.25">
      <c r="A137" s="3"/>
      <c r="B137" s="22" t="s">
        <v>181</v>
      </c>
      <c r="C137" s="20" t="s">
        <v>182</v>
      </c>
      <c r="D137" s="23">
        <v>151</v>
      </c>
      <c r="E137" s="19">
        <f t="shared" si="20"/>
        <v>210</v>
      </c>
      <c r="F137" s="21">
        <v>210</v>
      </c>
      <c r="G137" s="21">
        <v>0</v>
      </c>
      <c r="H137" s="19">
        <f t="shared" si="19"/>
        <v>231</v>
      </c>
      <c r="I137" s="21">
        <v>231</v>
      </c>
      <c r="J137" s="21">
        <v>0</v>
      </c>
      <c r="K137" s="19">
        <f t="shared" si="21"/>
        <v>500</v>
      </c>
      <c r="L137" s="21">
        <v>500</v>
      </c>
      <c r="M137" s="21">
        <v>0</v>
      </c>
      <c r="N137" s="19">
        <f t="shared" si="23"/>
        <v>500</v>
      </c>
      <c r="O137" s="21">
        <v>500</v>
      </c>
      <c r="P137" s="21">
        <v>0</v>
      </c>
    </row>
    <row r="138" spans="1:16" ht="38.25" x14ac:dyDescent="0.25">
      <c r="A138" s="3"/>
      <c r="B138" s="22" t="s">
        <v>183</v>
      </c>
      <c r="C138" s="33" t="s">
        <v>184</v>
      </c>
      <c r="D138" s="23">
        <v>662.3</v>
      </c>
      <c r="E138" s="19">
        <f t="shared" si="20"/>
        <v>900</v>
      </c>
      <c r="F138" s="21">
        <v>900</v>
      </c>
      <c r="G138" s="21">
        <v>0</v>
      </c>
      <c r="H138" s="19">
        <f t="shared" si="19"/>
        <v>900</v>
      </c>
      <c r="I138" s="21">
        <v>900</v>
      </c>
      <c r="J138" s="21">
        <v>0</v>
      </c>
      <c r="K138" s="19">
        <f t="shared" si="21"/>
        <v>900</v>
      </c>
      <c r="L138" s="21">
        <v>900</v>
      </c>
      <c r="M138" s="21">
        <v>0</v>
      </c>
      <c r="N138" s="19">
        <f t="shared" si="23"/>
        <v>900</v>
      </c>
      <c r="O138" s="21">
        <v>900</v>
      </c>
      <c r="P138" s="21">
        <v>0</v>
      </c>
    </row>
    <row r="139" spans="1:16" ht="25.5" x14ac:dyDescent="0.25">
      <c r="A139" s="3"/>
      <c r="B139" s="22" t="s">
        <v>185</v>
      </c>
      <c r="C139" s="20" t="s">
        <v>186</v>
      </c>
      <c r="D139" s="23">
        <v>2450</v>
      </c>
      <c r="E139" s="19">
        <f t="shared" si="20"/>
        <v>3408</v>
      </c>
      <c r="F139" s="21">
        <v>3408</v>
      </c>
      <c r="G139" s="21">
        <v>0</v>
      </c>
      <c r="H139" s="19">
        <f t="shared" si="19"/>
        <v>3408</v>
      </c>
      <c r="I139" s="21">
        <v>3408</v>
      </c>
      <c r="J139" s="21">
        <v>0</v>
      </c>
      <c r="K139" s="19">
        <f t="shared" si="21"/>
        <v>3408</v>
      </c>
      <c r="L139" s="21">
        <v>3408</v>
      </c>
      <c r="M139" s="21">
        <v>0</v>
      </c>
      <c r="N139" s="19">
        <f t="shared" si="23"/>
        <v>3408</v>
      </c>
      <c r="O139" s="21">
        <v>3408</v>
      </c>
      <c r="P139" s="21">
        <v>0</v>
      </c>
    </row>
    <row r="140" spans="1:16" ht="38.25" x14ac:dyDescent="0.25">
      <c r="A140" s="3"/>
      <c r="B140" s="22" t="s">
        <v>187</v>
      </c>
      <c r="C140" s="20" t="s">
        <v>188</v>
      </c>
      <c r="D140" s="23">
        <v>14341</v>
      </c>
      <c r="E140" s="19">
        <f t="shared" si="20"/>
        <v>14850</v>
      </c>
      <c r="F140" s="21">
        <v>14850</v>
      </c>
      <c r="G140" s="21">
        <v>0</v>
      </c>
      <c r="H140" s="19">
        <f t="shared" si="19"/>
        <v>14850</v>
      </c>
      <c r="I140" s="21">
        <v>14850</v>
      </c>
      <c r="J140" s="21">
        <v>0</v>
      </c>
      <c r="K140" s="19">
        <f t="shared" si="21"/>
        <v>14850</v>
      </c>
      <c r="L140" s="21">
        <v>14850</v>
      </c>
      <c r="M140" s="21">
        <v>0</v>
      </c>
      <c r="N140" s="19">
        <f t="shared" si="23"/>
        <v>14850</v>
      </c>
      <c r="O140" s="21">
        <v>14850</v>
      </c>
      <c r="P140" s="21">
        <v>0</v>
      </c>
    </row>
    <row r="141" spans="1:16" ht="38.25" x14ac:dyDescent="0.25">
      <c r="A141" s="3"/>
      <c r="B141" s="22" t="s">
        <v>189</v>
      </c>
      <c r="C141" s="20" t="s">
        <v>190</v>
      </c>
      <c r="D141" s="23">
        <v>360</v>
      </c>
      <c r="E141" s="19">
        <f t="shared" si="20"/>
        <v>550</v>
      </c>
      <c r="F141" s="21">
        <v>550</v>
      </c>
      <c r="G141" s="21">
        <v>0</v>
      </c>
      <c r="H141" s="19">
        <f t="shared" si="19"/>
        <v>550</v>
      </c>
      <c r="I141" s="21">
        <v>550</v>
      </c>
      <c r="J141" s="21">
        <v>0</v>
      </c>
      <c r="K141" s="19">
        <f t="shared" si="21"/>
        <v>550</v>
      </c>
      <c r="L141" s="21">
        <v>550</v>
      </c>
      <c r="M141" s="21">
        <v>0</v>
      </c>
      <c r="N141" s="19">
        <f t="shared" si="23"/>
        <v>550</v>
      </c>
      <c r="O141" s="21">
        <v>550</v>
      </c>
      <c r="P141" s="21">
        <v>0</v>
      </c>
    </row>
    <row r="142" spans="1:16" ht="38.25" x14ac:dyDescent="0.25">
      <c r="A142" s="3"/>
      <c r="B142" s="22" t="s">
        <v>191</v>
      </c>
      <c r="C142" s="20" t="s">
        <v>192</v>
      </c>
      <c r="D142" s="23">
        <v>1094</v>
      </c>
      <c r="E142" s="19">
        <f t="shared" si="20"/>
        <v>1650</v>
      </c>
      <c r="F142" s="21">
        <v>1650</v>
      </c>
      <c r="G142" s="21">
        <v>0</v>
      </c>
      <c r="H142" s="19">
        <f t="shared" si="19"/>
        <v>1800</v>
      </c>
      <c r="I142" s="21">
        <v>1800</v>
      </c>
      <c r="J142" s="21">
        <v>0</v>
      </c>
      <c r="K142" s="19">
        <f t="shared" si="21"/>
        <v>1990</v>
      </c>
      <c r="L142" s="21">
        <v>1990</v>
      </c>
      <c r="M142" s="21">
        <v>0</v>
      </c>
      <c r="N142" s="19">
        <f t="shared" si="23"/>
        <v>1990</v>
      </c>
      <c r="O142" s="21">
        <v>1990</v>
      </c>
      <c r="P142" s="21">
        <v>0</v>
      </c>
    </row>
    <row r="143" spans="1:16" ht="13.5" thickBot="1" x14ac:dyDescent="0.3">
      <c r="A143" s="3"/>
      <c r="B143" s="22" t="s">
        <v>193</v>
      </c>
      <c r="C143" s="20" t="s">
        <v>194</v>
      </c>
      <c r="D143" s="29">
        <v>1145.8</v>
      </c>
      <c r="E143" s="19">
        <f t="shared" si="20"/>
        <v>0</v>
      </c>
      <c r="F143" s="21">
        <v>0</v>
      </c>
      <c r="G143" s="21">
        <v>0</v>
      </c>
      <c r="H143" s="19">
        <f t="shared" si="19"/>
        <v>0</v>
      </c>
      <c r="I143" s="21"/>
      <c r="J143" s="21"/>
      <c r="K143" s="19">
        <f t="shared" si="21"/>
        <v>0</v>
      </c>
      <c r="L143" s="21">
        <v>0</v>
      </c>
      <c r="M143" s="21">
        <v>0</v>
      </c>
      <c r="N143" s="19">
        <f t="shared" si="23"/>
        <v>0</v>
      </c>
      <c r="O143" s="21">
        <v>0</v>
      </c>
      <c r="P143" s="21">
        <v>0</v>
      </c>
    </row>
    <row r="144" spans="1:16" ht="14.25" thickTop="1" thickBot="1" x14ac:dyDescent="0.3">
      <c r="A144" s="14" t="s">
        <v>195</v>
      </c>
      <c r="B144" s="15"/>
      <c r="C144" s="6" t="s">
        <v>196</v>
      </c>
      <c r="D144" s="25">
        <f>SUM(D148:D152)</f>
        <v>15000</v>
      </c>
      <c r="E144" s="8">
        <f t="shared" si="20"/>
        <v>16200</v>
      </c>
      <c r="F144" s="16">
        <f>SUM(F148:F152)</f>
        <v>16200</v>
      </c>
      <c r="G144" s="16">
        <f>SUM(G148:G152)</f>
        <v>0</v>
      </c>
      <c r="H144" s="8">
        <f t="shared" si="19"/>
        <v>17200</v>
      </c>
      <c r="I144" s="16">
        <f>SUM(I148:I152)</f>
        <v>17200</v>
      </c>
      <c r="J144" s="16">
        <f>SUM(J148:J152)</f>
        <v>0</v>
      </c>
      <c r="K144" s="8">
        <f t="shared" si="21"/>
        <v>18420</v>
      </c>
      <c r="L144" s="16">
        <f>SUM(L148:L152)</f>
        <v>18420</v>
      </c>
      <c r="M144" s="16">
        <f>SUM(M148:M152)</f>
        <v>0</v>
      </c>
      <c r="N144" s="8">
        <f t="shared" si="23"/>
        <v>18420</v>
      </c>
      <c r="O144" s="16">
        <f>SUM(O148:O152)</f>
        <v>18420</v>
      </c>
      <c r="P144" s="16">
        <f>SUM(P148:P152)</f>
        <v>0</v>
      </c>
    </row>
    <row r="145" spans="1:16" ht="13.5" thickTop="1" x14ac:dyDescent="0.25">
      <c r="A145" s="2"/>
      <c r="B145" s="17"/>
      <c r="C145" s="18" t="s">
        <v>10</v>
      </c>
      <c r="D145" s="18"/>
      <c r="E145" s="19">
        <f t="shared" si="20"/>
        <v>0</v>
      </c>
      <c r="F145" s="19">
        <f>SUM(F146:F147)</f>
        <v>0</v>
      </c>
      <c r="G145" s="19">
        <f>SUM(G146:G147)</f>
        <v>0</v>
      </c>
      <c r="H145" s="19">
        <f t="shared" si="19"/>
        <v>0</v>
      </c>
      <c r="I145" s="19">
        <f>SUM(I146:I147)</f>
        <v>0</v>
      </c>
      <c r="J145" s="19">
        <f>SUM(J146:J147)</f>
        <v>0</v>
      </c>
      <c r="K145" s="19">
        <f t="shared" si="21"/>
        <v>0</v>
      </c>
      <c r="L145" s="19">
        <f>SUM(L146:L147)</f>
        <v>0</v>
      </c>
      <c r="M145" s="19">
        <f>SUM(M146:M147)</f>
        <v>0</v>
      </c>
      <c r="N145" s="19">
        <f t="shared" si="23"/>
        <v>0</v>
      </c>
      <c r="O145" s="19">
        <f>SUM(O146:O147)</f>
        <v>0</v>
      </c>
      <c r="P145" s="19">
        <f>SUM(P146:P147)</f>
        <v>0</v>
      </c>
    </row>
    <row r="146" spans="1:16" x14ac:dyDescent="0.25">
      <c r="A146" s="2"/>
      <c r="B146" s="17"/>
      <c r="C146" s="20" t="s">
        <v>15</v>
      </c>
      <c r="D146" s="20"/>
      <c r="E146" s="19">
        <f t="shared" si="20"/>
        <v>0</v>
      </c>
      <c r="F146" s="21">
        <v>0</v>
      </c>
      <c r="G146" s="21">
        <v>0</v>
      </c>
      <c r="H146" s="19">
        <f t="shared" si="19"/>
        <v>0</v>
      </c>
      <c r="I146" s="21">
        <v>0</v>
      </c>
      <c r="J146" s="21">
        <v>0</v>
      </c>
      <c r="K146" s="19">
        <f t="shared" si="21"/>
        <v>0</v>
      </c>
      <c r="L146" s="21">
        <v>0</v>
      </c>
      <c r="M146" s="21">
        <v>0</v>
      </c>
      <c r="N146" s="19">
        <f t="shared" si="23"/>
        <v>0</v>
      </c>
      <c r="O146" s="21">
        <v>0</v>
      </c>
      <c r="P146" s="21">
        <v>0</v>
      </c>
    </row>
    <row r="147" spans="1:16" x14ac:dyDescent="0.25">
      <c r="A147" s="2"/>
      <c r="B147" s="17"/>
      <c r="C147" s="20" t="s">
        <v>16</v>
      </c>
      <c r="D147" s="20"/>
      <c r="E147" s="19">
        <f t="shared" si="20"/>
        <v>0</v>
      </c>
      <c r="F147" s="21">
        <v>0</v>
      </c>
      <c r="G147" s="21">
        <v>0</v>
      </c>
      <c r="H147" s="19">
        <f t="shared" si="19"/>
        <v>0</v>
      </c>
      <c r="I147" s="21">
        <v>0</v>
      </c>
      <c r="J147" s="21">
        <v>0</v>
      </c>
      <c r="K147" s="19">
        <f t="shared" si="21"/>
        <v>0</v>
      </c>
      <c r="L147" s="21">
        <v>0</v>
      </c>
      <c r="M147" s="21">
        <v>0</v>
      </c>
      <c r="N147" s="19">
        <f t="shared" si="23"/>
        <v>0</v>
      </c>
      <c r="O147" s="21">
        <v>0</v>
      </c>
      <c r="P147" s="21">
        <v>0</v>
      </c>
    </row>
    <row r="148" spans="1:16" ht="25.5" x14ac:dyDescent="0.25">
      <c r="A148" s="3"/>
      <c r="B148" s="22" t="s">
        <v>197</v>
      </c>
      <c r="C148" s="20" t="s">
        <v>198</v>
      </c>
      <c r="D148" s="23">
        <v>1540</v>
      </c>
      <c r="E148" s="19">
        <f t="shared" si="20"/>
        <v>2200</v>
      </c>
      <c r="F148" s="21">
        <v>2200</v>
      </c>
      <c r="G148" s="21">
        <v>0</v>
      </c>
      <c r="H148" s="19">
        <f t="shared" si="19"/>
        <v>2200</v>
      </c>
      <c r="I148" s="21">
        <v>2200</v>
      </c>
      <c r="J148" s="21">
        <v>0</v>
      </c>
      <c r="K148" s="19">
        <f t="shared" si="21"/>
        <v>2420</v>
      </c>
      <c r="L148" s="21">
        <v>2420</v>
      </c>
      <c r="M148" s="21">
        <v>0</v>
      </c>
      <c r="N148" s="19">
        <f t="shared" si="23"/>
        <v>2420</v>
      </c>
      <c r="O148" s="21">
        <v>2420</v>
      </c>
      <c r="P148" s="21">
        <v>0</v>
      </c>
    </row>
    <row r="149" spans="1:16" ht="25.5" x14ac:dyDescent="0.25">
      <c r="A149" s="3"/>
      <c r="B149" s="22" t="s">
        <v>199</v>
      </c>
      <c r="C149" s="20" t="s">
        <v>200</v>
      </c>
      <c r="D149" s="23">
        <v>810</v>
      </c>
      <c r="E149" s="19">
        <f t="shared" si="20"/>
        <v>896</v>
      </c>
      <c r="F149" s="21">
        <f>903.6-7.6</f>
        <v>896</v>
      </c>
      <c r="G149" s="21">
        <v>0</v>
      </c>
      <c r="H149" s="19">
        <f t="shared" ref="H149:H179" si="24">SUM(I149:J149)</f>
        <v>896</v>
      </c>
      <c r="I149" s="21">
        <f>903.6-7.6</f>
        <v>896</v>
      </c>
      <c r="J149" s="21">
        <v>0</v>
      </c>
      <c r="K149" s="19">
        <f t="shared" ref="K149:K179" si="25">SUM(L149:M149)</f>
        <v>896</v>
      </c>
      <c r="L149" s="21">
        <v>896</v>
      </c>
      <c r="M149" s="21">
        <v>0</v>
      </c>
      <c r="N149" s="19">
        <f t="shared" si="23"/>
        <v>896</v>
      </c>
      <c r="O149" s="21">
        <v>896</v>
      </c>
      <c r="P149" s="21">
        <v>0</v>
      </c>
    </row>
    <row r="150" spans="1:16" ht="38.25" x14ac:dyDescent="0.25">
      <c r="A150" s="3"/>
      <c r="B150" s="22" t="s">
        <v>201</v>
      </c>
      <c r="C150" s="20" t="s">
        <v>202</v>
      </c>
      <c r="D150" s="23">
        <v>12206</v>
      </c>
      <c r="E150" s="19">
        <f t="shared" si="20"/>
        <v>12600</v>
      </c>
      <c r="F150" s="21">
        <v>12600</v>
      </c>
      <c r="G150" s="21">
        <v>0</v>
      </c>
      <c r="H150" s="19">
        <f t="shared" si="24"/>
        <v>13600</v>
      </c>
      <c r="I150" s="21">
        <v>13600</v>
      </c>
      <c r="J150" s="21">
        <v>0</v>
      </c>
      <c r="K150" s="19">
        <f t="shared" si="25"/>
        <v>14600</v>
      </c>
      <c r="L150" s="21">
        <v>14600</v>
      </c>
      <c r="M150" s="21">
        <v>0</v>
      </c>
      <c r="N150" s="19">
        <f t="shared" si="23"/>
        <v>14600</v>
      </c>
      <c r="O150" s="21">
        <v>14600</v>
      </c>
      <c r="P150" s="21">
        <v>0</v>
      </c>
    </row>
    <row r="151" spans="1:16" ht="25.5" x14ac:dyDescent="0.25">
      <c r="A151" s="3"/>
      <c r="B151" s="22" t="s">
        <v>203</v>
      </c>
      <c r="C151" s="20" t="s">
        <v>204</v>
      </c>
      <c r="D151" s="23">
        <v>240</v>
      </c>
      <c r="E151" s="19">
        <f t="shared" si="20"/>
        <v>300</v>
      </c>
      <c r="F151" s="21">
        <v>300</v>
      </c>
      <c r="G151" s="21">
        <v>0</v>
      </c>
      <c r="H151" s="19">
        <f t="shared" si="24"/>
        <v>300</v>
      </c>
      <c r="I151" s="21">
        <v>300</v>
      </c>
      <c r="J151" s="21">
        <v>0</v>
      </c>
      <c r="K151" s="19">
        <f t="shared" si="25"/>
        <v>300</v>
      </c>
      <c r="L151" s="21">
        <v>300</v>
      </c>
      <c r="M151" s="21">
        <v>0</v>
      </c>
      <c r="N151" s="19">
        <f t="shared" si="23"/>
        <v>300</v>
      </c>
      <c r="O151" s="21">
        <v>300</v>
      </c>
      <c r="P151" s="21">
        <v>0</v>
      </c>
    </row>
    <row r="152" spans="1:16" ht="39" thickBot="1" x14ac:dyDescent="0.3">
      <c r="A152" s="3"/>
      <c r="B152" s="22" t="s">
        <v>205</v>
      </c>
      <c r="C152" s="20" t="s">
        <v>206</v>
      </c>
      <c r="D152" s="23">
        <v>204</v>
      </c>
      <c r="E152" s="19">
        <f t="shared" si="20"/>
        <v>204</v>
      </c>
      <c r="F152" s="21">
        <v>204</v>
      </c>
      <c r="G152" s="21">
        <v>0</v>
      </c>
      <c r="H152" s="19">
        <f t="shared" si="24"/>
        <v>204</v>
      </c>
      <c r="I152" s="21">
        <v>204</v>
      </c>
      <c r="J152" s="21">
        <v>0</v>
      </c>
      <c r="K152" s="19">
        <f t="shared" si="25"/>
        <v>204</v>
      </c>
      <c r="L152" s="21">
        <v>204</v>
      </c>
      <c r="M152" s="21">
        <v>0</v>
      </c>
      <c r="N152" s="19">
        <f t="shared" si="23"/>
        <v>204</v>
      </c>
      <c r="O152" s="21">
        <v>204</v>
      </c>
      <c r="P152" s="21">
        <v>0</v>
      </c>
    </row>
    <row r="153" spans="1:16" ht="27" thickTop="1" thickBot="1" x14ac:dyDescent="0.3">
      <c r="A153" s="14" t="s">
        <v>207</v>
      </c>
      <c r="B153" s="15"/>
      <c r="C153" s="6" t="s">
        <v>208</v>
      </c>
      <c r="D153" s="25">
        <v>2000</v>
      </c>
      <c r="E153" s="8">
        <f t="shared" si="20"/>
        <v>2000</v>
      </c>
      <c r="F153" s="16">
        <f>F157</f>
        <v>2000</v>
      </c>
      <c r="G153" s="16">
        <f>G157</f>
        <v>0</v>
      </c>
      <c r="H153" s="8">
        <f t="shared" si="24"/>
        <v>2500</v>
      </c>
      <c r="I153" s="16">
        <f>I157</f>
        <v>2500</v>
      </c>
      <c r="J153" s="16">
        <f>J157</f>
        <v>0</v>
      </c>
      <c r="K153" s="8">
        <f t="shared" si="25"/>
        <v>2500</v>
      </c>
      <c r="L153" s="16">
        <f>L157</f>
        <v>2500</v>
      </c>
      <c r="M153" s="16">
        <f>M157</f>
        <v>0</v>
      </c>
      <c r="N153" s="8">
        <f t="shared" ref="N153:N182" si="26">SUM(O153:P153)</f>
        <v>2500</v>
      </c>
      <c r="O153" s="16">
        <f>O157</f>
        <v>2500</v>
      </c>
      <c r="P153" s="16">
        <f>P157</f>
        <v>0</v>
      </c>
    </row>
    <row r="154" spans="1:16" ht="13.5" thickTop="1" x14ac:dyDescent="0.25">
      <c r="A154" s="2"/>
      <c r="B154" s="17"/>
      <c r="C154" s="18" t="s">
        <v>10</v>
      </c>
      <c r="D154" s="18"/>
      <c r="E154" s="19">
        <f t="shared" si="20"/>
        <v>0</v>
      </c>
      <c r="F154" s="19">
        <f>SUM(F155:F156)</f>
        <v>0</v>
      </c>
      <c r="G154" s="19">
        <f>SUM(G155:G156)</f>
        <v>0</v>
      </c>
      <c r="H154" s="19">
        <f t="shared" si="24"/>
        <v>0</v>
      </c>
      <c r="I154" s="19">
        <f>SUM(I155:I156)</f>
        <v>0</v>
      </c>
      <c r="J154" s="19">
        <f>SUM(J155:J156)</f>
        <v>0</v>
      </c>
      <c r="K154" s="19">
        <f t="shared" si="25"/>
        <v>0</v>
      </c>
      <c r="L154" s="19">
        <f>SUM(L155:L156)</f>
        <v>0</v>
      </c>
      <c r="M154" s="19">
        <f>SUM(M155:M156)</f>
        <v>0</v>
      </c>
      <c r="N154" s="19">
        <f t="shared" si="26"/>
        <v>0</v>
      </c>
      <c r="O154" s="19">
        <f>SUM(O155:O156)</f>
        <v>0</v>
      </c>
      <c r="P154" s="19">
        <f>SUM(P155:P156)</f>
        <v>0</v>
      </c>
    </row>
    <row r="155" spans="1:16" x14ac:dyDescent="0.25">
      <c r="A155" s="2"/>
      <c r="B155" s="17"/>
      <c r="C155" s="20" t="s">
        <v>15</v>
      </c>
      <c r="D155" s="20"/>
      <c r="E155" s="19">
        <f t="shared" si="20"/>
        <v>0</v>
      </c>
      <c r="F155" s="21">
        <v>0</v>
      </c>
      <c r="G155" s="21">
        <v>0</v>
      </c>
      <c r="H155" s="19">
        <f t="shared" si="24"/>
        <v>0</v>
      </c>
      <c r="I155" s="21">
        <v>0</v>
      </c>
      <c r="J155" s="21">
        <v>0</v>
      </c>
      <c r="K155" s="19">
        <f t="shared" si="25"/>
        <v>0</v>
      </c>
      <c r="L155" s="21">
        <v>0</v>
      </c>
      <c r="M155" s="21">
        <v>0</v>
      </c>
      <c r="N155" s="19">
        <f t="shared" si="26"/>
        <v>0</v>
      </c>
      <c r="O155" s="21">
        <v>0</v>
      </c>
      <c r="P155" s="21">
        <v>0</v>
      </c>
    </row>
    <row r="156" spans="1:16" x14ac:dyDescent="0.25">
      <c r="A156" s="2"/>
      <c r="B156" s="17"/>
      <c r="C156" s="20" t="s">
        <v>16</v>
      </c>
      <c r="D156" s="20"/>
      <c r="E156" s="19">
        <f t="shared" si="20"/>
        <v>0</v>
      </c>
      <c r="F156" s="21">
        <v>0</v>
      </c>
      <c r="G156" s="21">
        <v>0</v>
      </c>
      <c r="H156" s="19">
        <f t="shared" si="24"/>
        <v>0</v>
      </c>
      <c r="I156" s="21">
        <v>0</v>
      </c>
      <c r="J156" s="21">
        <v>0</v>
      </c>
      <c r="K156" s="19">
        <f t="shared" si="25"/>
        <v>0</v>
      </c>
      <c r="L156" s="21">
        <v>0</v>
      </c>
      <c r="M156" s="21">
        <v>0</v>
      </c>
      <c r="N156" s="19">
        <f t="shared" si="26"/>
        <v>0</v>
      </c>
      <c r="O156" s="21">
        <v>0</v>
      </c>
      <c r="P156" s="21">
        <v>0</v>
      </c>
    </row>
    <row r="157" spans="1:16" ht="51.75" thickBot="1" x14ac:dyDescent="0.3">
      <c r="A157" s="3"/>
      <c r="B157" s="22" t="s">
        <v>209</v>
      </c>
      <c r="C157" s="20" t="s">
        <v>210</v>
      </c>
      <c r="D157" s="20"/>
      <c r="E157" s="19">
        <f t="shared" si="20"/>
        <v>2000</v>
      </c>
      <c r="F157" s="21">
        <v>2000</v>
      </c>
      <c r="G157" s="21">
        <v>0</v>
      </c>
      <c r="H157" s="19">
        <f t="shared" si="24"/>
        <v>2500</v>
      </c>
      <c r="I157" s="21">
        <v>2500</v>
      </c>
      <c r="J157" s="21">
        <v>0</v>
      </c>
      <c r="K157" s="19">
        <f t="shared" si="25"/>
        <v>2500</v>
      </c>
      <c r="L157" s="21">
        <v>2500</v>
      </c>
      <c r="M157" s="21">
        <v>0</v>
      </c>
      <c r="N157" s="19">
        <f t="shared" si="26"/>
        <v>2500</v>
      </c>
      <c r="O157" s="21">
        <v>2500</v>
      </c>
      <c r="P157" s="21">
        <v>0</v>
      </c>
    </row>
    <row r="158" spans="1:16" ht="27" thickTop="1" thickBot="1" x14ac:dyDescent="0.3">
      <c r="A158" s="14" t="s">
        <v>211</v>
      </c>
      <c r="B158" s="15"/>
      <c r="C158" s="6" t="s">
        <v>212</v>
      </c>
      <c r="D158" s="25">
        <f>SUM(D162:D167)</f>
        <v>38640</v>
      </c>
      <c r="E158" s="8">
        <f t="shared" si="20"/>
        <v>40400</v>
      </c>
      <c r="F158" s="16">
        <f>SUM(F162:F167)</f>
        <v>40400</v>
      </c>
      <c r="G158" s="16">
        <f>SUM(G162:G167)</f>
        <v>0</v>
      </c>
      <c r="H158" s="8">
        <f t="shared" si="24"/>
        <v>42800</v>
      </c>
      <c r="I158" s="16">
        <f>SUM(I162:I167)</f>
        <v>42800</v>
      </c>
      <c r="J158" s="16">
        <f>SUM(J162:J167)</f>
        <v>0</v>
      </c>
      <c r="K158" s="8">
        <f t="shared" si="25"/>
        <v>46971</v>
      </c>
      <c r="L158" s="16">
        <f>SUM(L162:L167)</f>
        <v>46971</v>
      </c>
      <c r="M158" s="16">
        <f>SUM(M162:M167)</f>
        <v>0</v>
      </c>
      <c r="N158" s="8">
        <f t="shared" si="26"/>
        <v>46971</v>
      </c>
      <c r="O158" s="16">
        <f>SUM(O162:O167)</f>
        <v>46971</v>
      </c>
      <c r="P158" s="16">
        <f>SUM(P162:P167)</f>
        <v>0</v>
      </c>
    </row>
    <row r="159" spans="1:16" ht="13.5" thickTop="1" x14ac:dyDescent="0.25">
      <c r="A159" s="2"/>
      <c r="B159" s="17"/>
      <c r="C159" s="18" t="s">
        <v>10</v>
      </c>
      <c r="D159" s="18"/>
      <c r="E159" s="19">
        <f t="shared" si="20"/>
        <v>0</v>
      </c>
      <c r="F159" s="19">
        <f>SUM(F160:F161)</f>
        <v>0</v>
      </c>
      <c r="G159" s="19">
        <f>SUM(G160:G161)</f>
        <v>0</v>
      </c>
      <c r="H159" s="19">
        <f t="shared" si="24"/>
        <v>0</v>
      </c>
      <c r="I159" s="19">
        <f>SUM(I160:I161)</f>
        <v>0</v>
      </c>
      <c r="J159" s="19">
        <f>SUM(J160:J161)</f>
        <v>0</v>
      </c>
      <c r="K159" s="19">
        <f t="shared" si="25"/>
        <v>0</v>
      </c>
      <c r="L159" s="19">
        <f>SUM(L160:L161)</f>
        <v>0</v>
      </c>
      <c r="M159" s="19">
        <f>SUM(M160:M161)</f>
        <v>0</v>
      </c>
      <c r="N159" s="19">
        <f t="shared" si="26"/>
        <v>0</v>
      </c>
      <c r="O159" s="19">
        <f>SUM(O160:O161)</f>
        <v>0</v>
      </c>
      <c r="P159" s="19">
        <f>SUM(P160:P161)</f>
        <v>0</v>
      </c>
    </row>
    <row r="160" spans="1:16" x14ac:dyDescent="0.25">
      <c r="A160" s="2"/>
      <c r="B160" s="17"/>
      <c r="C160" s="20" t="s">
        <v>15</v>
      </c>
      <c r="D160" s="20"/>
      <c r="E160" s="19">
        <f t="shared" si="20"/>
        <v>0</v>
      </c>
      <c r="F160" s="21">
        <v>0</v>
      </c>
      <c r="G160" s="21">
        <v>0</v>
      </c>
      <c r="H160" s="19">
        <f t="shared" si="24"/>
        <v>0</v>
      </c>
      <c r="I160" s="21">
        <v>0</v>
      </c>
      <c r="J160" s="21">
        <v>0</v>
      </c>
      <c r="K160" s="19">
        <f t="shared" si="25"/>
        <v>0</v>
      </c>
      <c r="L160" s="21">
        <v>0</v>
      </c>
      <c r="M160" s="21">
        <v>0</v>
      </c>
      <c r="N160" s="19">
        <f t="shared" si="26"/>
        <v>0</v>
      </c>
      <c r="O160" s="21">
        <v>0</v>
      </c>
      <c r="P160" s="21">
        <v>0</v>
      </c>
    </row>
    <row r="161" spans="1:16" x14ac:dyDescent="0.25">
      <c r="A161" s="2"/>
      <c r="B161" s="17"/>
      <c r="C161" s="20" t="s">
        <v>16</v>
      </c>
      <c r="D161" s="20"/>
      <c r="E161" s="19">
        <f t="shared" si="20"/>
        <v>0</v>
      </c>
      <c r="F161" s="21">
        <v>0</v>
      </c>
      <c r="G161" s="21">
        <v>0</v>
      </c>
      <c r="H161" s="19">
        <f t="shared" si="24"/>
        <v>0</v>
      </c>
      <c r="I161" s="21">
        <v>0</v>
      </c>
      <c r="J161" s="21">
        <v>0</v>
      </c>
      <c r="K161" s="19">
        <f t="shared" si="25"/>
        <v>0</v>
      </c>
      <c r="L161" s="21">
        <v>0</v>
      </c>
      <c r="M161" s="21">
        <v>0</v>
      </c>
      <c r="N161" s="19">
        <f t="shared" si="26"/>
        <v>0</v>
      </c>
      <c r="O161" s="21">
        <v>0</v>
      </c>
      <c r="P161" s="21">
        <v>0</v>
      </c>
    </row>
    <row r="162" spans="1:16" x14ac:dyDescent="0.25">
      <c r="A162" s="3"/>
      <c r="B162" s="22" t="s">
        <v>213</v>
      </c>
      <c r="C162" s="20" t="s">
        <v>214</v>
      </c>
      <c r="D162" s="23">
        <v>16238</v>
      </c>
      <c r="E162" s="19">
        <f t="shared" si="20"/>
        <v>18981</v>
      </c>
      <c r="F162" s="21">
        <f>20000-1019</f>
        <v>18981</v>
      </c>
      <c r="G162" s="21">
        <v>0</v>
      </c>
      <c r="H162" s="19">
        <f t="shared" si="24"/>
        <v>19300</v>
      </c>
      <c r="I162" s="21">
        <v>19300</v>
      </c>
      <c r="J162" s="21">
        <v>0</v>
      </c>
      <c r="K162" s="19">
        <f t="shared" si="25"/>
        <v>20800</v>
      </c>
      <c r="L162" s="21">
        <v>20800</v>
      </c>
      <c r="M162" s="21">
        <v>0</v>
      </c>
      <c r="N162" s="19">
        <f t="shared" si="26"/>
        <v>20800</v>
      </c>
      <c r="O162" s="21">
        <v>20800</v>
      </c>
      <c r="P162" s="21">
        <v>0</v>
      </c>
    </row>
    <row r="163" spans="1:16" ht="25.5" x14ac:dyDescent="0.25">
      <c r="A163" s="3"/>
      <c r="B163" s="22" t="s">
        <v>215</v>
      </c>
      <c r="C163" s="20" t="s">
        <v>216</v>
      </c>
      <c r="D163" s="23">
        <v>110</v>
      </c>
      <c r="E163" s="19">
        <f t="shared" si="20"/>
        <v>133</v>
      </c>
      <c r="F163" s="21">
        <v>133</v>
      </c>
      <c r="G163" s="21">
        <v>0</v>
      </c>
      <c r="H163" s="19">
        <f t="shared" si="24"/>
        <v>135</v>
      </c>
      <c r="I163" s="21">
        <v>135</v>
      </c>
      <c r="J163" s="21">
        <v>0</v>
      </c>
      <c r="K163" s="19">
        <f t="shared" si="25"/>
        <v>135</v>
      </c>
      <c r="L163" s="21">
        <v>135</v>
      </c>
      <c r="M163" s="21">
        <v>0</v>
      </c>
      <c r="N163" s="19">
        <f t="shared" si="26"/>
        <v>135</v>
      </c>
      <c r="O163" s="21">
        <v>135</v>
      </c>
      <c r="P163" s="21">
        <v>0</v>
      </c>
    </row>
    <row r="164" spans="1:16" ht="63.75" x14ac:dyDescent="0.25">
      <c r="A164" s="3"/>
      <c r="B164" s="22" t="s">
        <v>217</v>
      </c>
      <c r="C164" s="20" t="s">
        <v>218</v>
      </c>
      <c r="D164" s="23">
        <v>21106</v>
      </c>
      <c r="E164" s="19">
        <f t="shared" si="20"/>
        <v>20000</v>
      </c>
      <c r="F164" s="21">
        <v>20000</v>
      </c>
      <c r="G164" s="21">
        <v>0</v>
      </c>
      <c r="H164" s="19">
        <f t="shared" si="24"/>
        <v>21929</v>
      </c>
      <c r="I164" s="21">
        <v>21929</v>
      </c>
      <c r="J164" s="21">
        <v>0</v>
      </c>
      <c r="K164" s="19">
        <f t="shared" si="25"/>
        <v>24000</v>
      </c>
      <c r="L164" s="21">
        <v>24000</v>
      </c>
      <c r="M164" s="21">
        <v>0</v>
      </c>
      <c r="N164" s="19">
        <f t="shared" si="26"/>
        <v>24000</v>
      </c>
      <c r="O164" s="21">
        <v>24000</v>
      </c>
      <c r="P164" s="21">
        <v>0</v>
      </c>
    </row>
    <row r="165" spans="1:16" x14ac:dyDescent="0.25">
      <c r="A165" s="3"/>
      <c r="B165" s="22" t="s">
        <v>219</v>
      </c>
      <c r="C165" s="20" t="s">
        <v>220</v>
      </c>
      <c r="D165" s="23">
        <v>500</v>
      </c>
      <c r="E165" s="19">
        <f t="shared" si="20"/>
        <v>500</v>
      </c>
      <c r="F165" s="21">
        <v>500</v>
      </c>
      <c r="G165" s="21">
        <v>0</v>
      </c>
      <c r="H165" s="19">
        <f t="shared" si="24"/>
        <v>500</v>
      </c>
      <c r="I165" s="21">
        <v>500</v>
      </c>
      <c r="J165" s="21">
        <v>0</v>
      </c>
      <c r="K165" s="19">
        <f t="shared" si="25"/>
        <v>500</v>
      </c>
      <c r="L165" s="21">
        <v>500</v>
      </c>
      <c r="M165" s="21">
        <v>0</v>
      </c>
      <c r="N165" s="19">
        <f t="shared" si="26"/>
        <v>500</v>
      </c>
      <c r="O165" s="21">
        <v>500</v>
      </c>
      <c r="P165" s="21">
        <v>0</v>
      </c>
    </row>
    <row r="166" spans="1:16" ht="38.25" x14ac:dyDescent="0.25">
      <c r="A166" s="3"/>
      <c r="B166" s="22" t="s">
        <v>221</v>
      </c>
      <c r="C166" s="20" t="s">
        <v>222</v>
      </c>
      <c r="D166" s="23">
        <v>650</v>
      </c>
      <c r="E166" s="19">
        <f t="shared" si="20"/>
        <v>750</v>
      </c>
      <c r="F166" s="21">
        <v>750</v>
      </c>
      <c r="G166" s="21">
        <v>0</v>
      </c>
      <c r="H166" s="19">
        <f t="shared" si="24"/>
        <v>900</v>
      </c>
      <c r="I166" s="21">
        <v>900</v>
      </c>
      <c r="J166" s="21">
        <v>0</v>
      </c>
      <c r="K166" s="19">
        <f t="shared" si="25"/>
        <v>1500</v>
      </c>
      <c r="L166" s="21">
        <v>1500</v>
      </c>
      <c r="M166" s="21">
        <v>0</v>
      </c>
      <c r="N166" s="19">
        <f t="shared" si="26"/>
        <v>1500</v>
      </c>
      <c r="O166" s="21">
        <v>1500</v>
      </c>
      <c r="P166" s="21">
        <v>0</v>
      </c>
    </row>
    <row r="167" spans="1:16" ht="26.25" thickBot="1" x14ac:dyDescent="0.3">
      <c r="A167" s="3"/>
      <c r="B167" s="22" t="s">
        <v>223</v>
      </c>
      <c r="C167" s="20" t="s">
        <v>224</v>
      </c>
      <c r="D167" s="23">
        <v>36</v>
      </c>
      <c r="E167" s="19">
        <f t="shared" si="20"/>
        <v>36</v>
      </c>
      <c r="F167" s="21">
        <v>36</v>
      </c>
      <c r="G167" s="21">
        <v>0</v>
      </c>
      <c r="H167" s="19">
        <f t="shared" si="24"/>
        <v>36</v>
      </c>
      <c r="I167" s="21">
        <v>36</v>
      </c>
      <c r="J167" s="21">
        <v>0</v>
      </c>
      <c r="K167" s="19">
        <f t="shared" si="25"/>
        <v>36</v>
      </c>
      <c r="L167" s="21">
        <v>36</v>
      </c>
      <c r="M167" s="21">
        <v>0</v>
      </c>
      <c r="N167" s="19">
        <f t="shared" si="26"/>
        <v>36</v>
      </c>
      <c r="O167" s="21">
        <v>36</v>
      </c>
      <c r="P167" s="21">
        <v>0</v>
      </c>
    </row>
    <row r="168" spans="1:16" ht="27" thickTop="1" thickBot="1" x14ac:dyDescent="0.3">
      <c r="A168" s="14" t="s">
        <v>225</v>
      </c>
      <c r="B168" s="15"/>
      <c r="C168" s="6" t="s">
        <v>226</v>
      </c>
      <c r="D168" s="25">
        <f>SUM(D172:D174)</f>
        <v>2300</v>
      </c>
      <c r="E168" s="8">
        <f t="shared" si="20"/>
        <v>4416</v>
      </c>
      <c r="F168" s="16">
        <f>SUM(F172:F174)</f>
        <v>4416</v>
      </c>
      <c r="G168" s="16">
        <f>SUM(G172:G174)</f>
        <v>0</v>
      </c>
      <c r="H168" s="8">
        <f t="shared" si="24"/>
        <v>4416</v>
      </c>
      <c r="I168" s="16">
        <f>SUM(I172:I174)</f>
        <v>4416</v>
      </c>
      <c r="J168" s="16">
        <f>SUM(J172:J174)</f>
        <v>0</v>
      </c>
      <c r="K168" s="8">
        <f t="shared" si="25"/>
        <v>5035</v>
      </c>
      <c r="L168" s="16">
        <f>SUM(L172:L174)</f>
        <v>5035</v>
      </c>
      <c r="M168" s="16">
        <f>SUM(M172:M174)</f>
        <v>0</v>
      </c>
      <c r="N168" s="8">
        <f t="shared" si="26"/>
        <v>5035</v>
      </c>
      <c r="O168" s="16">
        <f>SUM(O172:O174)</f>
        <v>5035</v>
      </c>
      <c r="P168" s="16">
        <f>SUM(P172:P174)</f>
        <v>0</v>
      </c>
    </row>
    <row r="169" spans="1:16" ht="13.5" thickTop="1" x14ac:dyDescent="0.25">
      <c r="A169" s="2"/>
      <c r="B169" s="17"/>
      <c r="C169" s="18" t="s">
        <v>10</v>
      </c>
      <c r="D169" s="18"/>
      <c r="E169" s="19">
        <f t="shared" si="20"/>
        <v>0</v>
      </c>
      <c r="F169" s="19">
        <f>SUM(F170:F171)</f>
        <v>0</v>
      </c>
      <c r="G169" s="19">
        <f>SUM(G170:G171)</f>
        <v>0</v>
      </c>
      <c r="H169" s="19">
        <f t="shared" si="24"/>
        <v>0</v>
      </c>
      <c r="I169" s="19">
        <f>SUM(I170:I171)</f>
        <v>0</v>
      </c>
      <c r="J169" s="19">
        <f>SUM(J170:J171)</f>
        <v>0</v>
      </c>
      <c r="K169" s="19">
        <f t="shared" si="25"/>
        <v>0</v>
      </c>
      <c r="L169" s="19">
        <f>SUM(L170:L171)</f>
        <v>0</v>
      </c>
      <c r="M169" s="19">
        <f>SUM(M170:M171)</f>
        <v>0</v>
      </c>
      <c r="N169" s="19">
        <f t="shared" si="26"/>
        <v>0</v>
      </c>
      <c r="O169" s="19">
        <f>SUM(O170:O171)</f>
        <v>0</v>
      </c>
      <c r="P169" s="19">
        <f>SUM(P170:P171)</f>
        <v>0</v>
      </c>
    </row>
    <row r="170" spans="1:16" x14ac:dyDescent="0.25">
      <c r="A170" s="2"/>
      <c r="B170" s="17"/>
      <c r="C170" s="20" t="s">
        <v>15</v>
      </c>
      <c r="D170" s="20"/>
      <c r="E170" s="19">
        <f t="shared" si="20"/>
        <v>0</v>
      </c>
      <c r="F170" s="21">
        <v>0</v>
      </c>
      <c r="G170" s="21">
        <v>0</v>
      </c>
      <c r="H170" s="19">
        <f t="shared" si="24"/>
        <v>0</v>
      </c>
      <c r="I170" s="21">
        <v>0</v>
      </c>
      <c r="J170" s="21">
        <v>0</v>
      </c>
      <c r="K170" s="19">
        <f t="shared" si="25"/>
        <v>0</v>
      </c>
      <c r="L170" s="21">
        <v>0</v>
      </c>
      <c r="M170" s="21">
        <v>0</v>
      </c>
      <c r="N170" s="19">
        <f t="shared" si="26"/>
        <v>0</v>
      </c>
      <c r="O170" s="21">
        <v>0</v>
      </c>
      <c r="P170" s="21">
        <v>0</v>
      </c>
    </row>
    <row r="171" spans="1:16" x14ac:dyDescent="0.25">
      <c r="A171" s="2"/>
      <c r="B171" s="17"/>
      <c r="C171" s="20" t="s">
        <v>16</v>
      </c>
      <c r="D171" s="20"/>
      <c r="E171" s="19">
        <f t="shared" si="20"/>
        <v>0</v>
      </c>
      <c r="F171" s="21">
        <v>0</v>
      </c>
      <c r="G171" s="21">
        <v>0</v>
      </c>
      <c r="H171" s="19">
        <f t="shared" si="24"/>
        <v>0</v>
      </c>
      <c r="I171" s="21">
        <v>0</v>
      </c>
      <c r="J171" s="21">
        <v>0</v>
      </c>
      <c r="K171" s="19">
        <f t="shared" si="25"/>
        <v>0</v>
      </c>
      <c r="L171" s="21">
        <v>0</v>
      </c>
      <c r="M171" s="21">
        <v>0</v>
      </c>
      <c r="N171" s="19">
        <f t="shared" si="26"/>
        <v>0</v>
      </c>
      <c r="O171" s="21">
        <v>0</v>
      </c>
      <c r="P171" s="21">
        <v>0</v>
      </c>
    </row>
    <row r="172" spans="1:16" ht="38.25" x14ac:dyDescent="0.25">
      <c r="A172" s="3"/>
      <c r="B172" s="22" t="s">
        <v>227</v>
      </c>
      <c r="C172" s="20" t="s">
        <v>228</v>
      </c>
      <c r="D172" s="23">
        <v>370</v>
      </c>
      <c r="E172" s="19">
        <f t="shared" si="20"/>
        <v>600</v>
      </c>
      <c r="F172" s="21">
        <v>600</v>
      </c>
      <c r="G172" s="21">
        <v>0</v>
      </c>
      <c r="H172" s="19">
        <f t="shared" si="24"/>
        <v>600</v>
      </c>
      <c r="I172" s="21">
        <v>600</v>
      </c>
      <c r="J172" s="21">
        <v>0</v>
      </c>
      <c r="K172" s="19">
        <f t="shared" si="25"/>
        <v>690</v>
      </c>
      <c r="L172" s="21">
        <v>690</v>
      </c>
      <c r="M172" s="21">
        <v>0</v>
      </c>
      <c r="N172" s="19">
        <f t="shared" si="26"/>
        <v>690</v>
      </c>
      <c r="O172" s="21">
        <v>690</v>
      </c>
      <c r="P172" s="21">
        <v>0</v>
      </c>
    </row>
    <row r="173" spans="1:16" ht="51" x14ac:dyDescent="0.25">
      <c r="A173" s="3"/>
      <c r="B173" s="22" t="s">
        <v>229</v>
      </c>
      <c r="C173" s="20" t="s">
        <v>230</v>
      </c>
      <c r="D173" s="23">
        <v>930</v>
      </c>
      <c r="E173" s="19">
        <f t="shared" si="20"/>
        <v>2160</v>
      </c>
      <c r="F173" s="21">
        <v>2160</v>
      </c>
      <c r="G173" s="21">
        <v>0</v>
      </c>
      <c r="H173" s="19">
        <f t="shared" si="24"/>
        <v>2160</v>
      </c>
      <c r="I173" s="21">
        <v>2160</v>
      </c>
      <c r="J173" s="21">
        <v>0</v>
      </c>
      <c r="K173" s="19">
        <f t="shared" si="25"/>
        <v>2484</v>
      </c>
      <c r="L173" s="21">
        <v>2484</v>
      </c>
      <c r="M173" s="21">
        <v>0</v>
      </c>
      <c r="N173" s="19">
        <f t="shared" si="26"/>
        <v>2484</v>
      </c>
      <c r="O173" s="21">
        <v>2484</v>
      </c>
      <c r="P173" s="21">
        <v>0</v>
      </c>
    </row>
    <row r="174" spans="1:16" ht="90" customHeight="1" thickBot="1" x14ac:dyDescent="0.3">
      <c r="A174" s="3"/>
      <c r="B174" s="22" t="s">
        <v>231</v>
      </c>
      <c r="C174" s="20" t="s">
        <v>232</v>
      </c>
      <c r="D174" s="23">
        <v>1000</v>
      </c>
      <c r="E174" s="19">
        <f t="shared" si="20"/>
        <v>1656</v>
      </c>
      <c r="F174" s="21">
        <v>1656</v>
      </c>
      <c r="G174" s="21">
        <v>0</v>
      </c>
      <c r="H174" s="19">
        <f t="shared" si="24"/>
        <v>1656</v>
      </c>
      <c r="I174" s="21">
        <v>1656</v>
      </c>
      <c r="J174" s="21">
        <v>0</v>
      </c>
      <c r="K174" s="19">
        <f t="shared" si="25"/>
        <v>1861</v>
      </c>
      <c r="L174" s="21">
        <v>1861</v>
      </c>
      <c r="M174" s="21">
        <v>0</v>
      </c>
      <c r="N174" s="19">
        <f t="shared" si="26"/>
        <v>1861</v>
      </c>
      <c r="O174" s="21">
        <v>1861</v>
      </c>
      <c r="P174" s="21">
        <v>0</v>
      </c>
    </row>
    <row r="175" spans="1:16" ht="55.5" customHeight="1" thickTop="1" thickBot="1" x14ac:dyDescent="0.3">
      <c r="A175" s="14" t="s">
        <v>233</v>
      </c>
      <c r="B175" s="15"/>
      <c r="C175" s="6" t="s">
        <v>234</v>
      </c>
      <c r="D175" s="25">
        <f>D179+D180+D181+D182</f>
        <v>11200</v>
      </c>
      <c r="E175" s="8">
        <f t="shared" si="20"/>
        <v>12480</v>
      </c>
      <c r="F175" s="16">
        <f>F179+F180+F181+F182</f>
        <v>12480</v>
      </c>
      <c r="G175" s="16">
        <f>SUM(G179:G182)</f>
        <v>0</v>
      </c>
      <c r="H175" s="8">
        <f t="shared" si="24"/>
        <v>12500</v>
      </c>
      <c r="I175" s="16">
        <f>I179+I180+I181+I182</f>
        <v>12500</v>
      </c>
      <c r="J175" s="16">
        <f>SUM(J179:J182)</f>
        <v>0</v>
      </c>
      <c r="K175" s="8">
        <f t="shared" si="25"/>
        <v>13700</v>
      </c>
      <c r="L175" s="16">
        <f>L179+L180+L181+L182</f>
        <v>13700</v>
      </c>
      <c r="M175" s="16">
        <f>SUM(M179:M182)</f>
        <v>0</v>
      </c>
      <c r="N175" s="8">
        <f t="shared" si="26"/>
        <v>13700</v>
      </c>
      <c r="O175" s="16">
        <f>O179+O180+O181+O182</f>
        <v>13700</v>
      </c>
      <c r="P175" s="16">
        <f>SUM(P179:P182)</f>
        <v>0</v>
      </c>
    </row>
    <row r="176" spans="1:16" ht="13.5" thickTop="1" x14ac:dyDescent="0.25">
      <c r="A176" s="2"/>
      <c r="B176" s="17"/>
      <c r="C176" s="18" t="s">
        <v>10</v>
      </c>
      <c r="D176" s="18"/>
      <c r="E176" s="19">
        <f t="shared" si="20"/>
        <v>0</v>
      </c>
      <c r="F176" s="19">
        <f>SUM(F177:F178)</f>
        <v>0</v>
      </c>
      <c r="G176" s="19">
        <f>SUM(G177:G178)</f>
        <v>0</v>
      </c>
      <c r="H176" s="19">
        <f t="shared" si="24"/>
        <v>0</v>
      </c>
      <c r="I176" s="19">
        <f>SUM(I177:I178)</f>
        <v>0</v>
      </c>
      <c r="J176" s="19">
        <f>SUM(J177:J178)</f>
        <v>0</v>
      </c>
      <c r="K176" s="19">
        <f t="shared" si="25"/>
        <v>0</v>
      </c>
      <c r="L176" s="19">
        <f>SUM(L177:L178)</f>
        <v>0</v>
      </c>
      <c r="M176" s="19">
        <f>SUM(M177:M178)</f>
        <v>0</v>
      </c>
      <c r="N176" s="19">
        <f t="shared" si="26"/>
        <v>0</v>
      </c>
      <c r="O176" s="19">
        <f>SUM(O177:O178)</f>
        <v>0</v>
      </c>
      <c r="P176" s="19">
        <f>SUM(P177:P178)</f>
        <v>0</v>
      </c>
    </row>
    <row r="177" spans="1:16" x14ac:dyDescent="0.25">
      <c r="A177" s="2"/>
      <c r="B177" s="17"/>
      <c r="C177" s="20" t="s">
        <v>15</v>
      </c>
      <c r="D177" s="20"/>
      <c r="E177" s="19">
        <f t="shared" si="20"/>
        <v>0</v>
      </c>
      <c r="F177" s="21">
        <v>0</v>
      </c>
      <c r="G177" s="21">
        <v>0</v>
      </c>
      <c r="H177" s="19">
        <f t="shared" si="24"/>
        <v>0</v>
      </c>
      <c r="I177" s="21">
        <v>0</v>
      </c>
      <c r="J177" s="21">
        <v>0</v>
      </c>
      <c r="K177" s="19">
        <f t="shared" si="25"/>
        <v>0</v>
      </c>
      <c r="L177" s="21">
        <v>0</v>
      </c>
      <c r="M177" s="21">
        <v>0</v>
      </c>
      <c r="N177" s="19">
        <f t="shared" si="26"/>
        <v>0</v>
      </c>
      <c r="O177" s="21">
        <v>0</v>
      </c>
      <c r="P177" s="21">
        <v>0</v>
      </c>
    </row>
    <row r="178" spans="1:16" x14ac:dyDescent="0.25">
      <c r="A178" s="2"/>
      <c r="B178" s="17"/>
      <c r="C178" s="20" t="s">
        <v>16</v>
      </c>
      <c r="D178" s="20"/>
      <c r="E178" s="19">
        <f t="shared" si="20"/>
        <v>0</v>
      </c>
      <c r="F178" s="21">
        <v>0</v>
      </c>
      <c r="G178" s="21">
        <v>0</v>
      </c>
      <c r="H178" s="19">
        <f t="shared" si="24"/>
        <v>0</v>
      </c>
      <c r="I178" s="21">
        <v>0</v>
      </c>
      <c r="J178" s="21">
        <v>0</v>
      </c>
      <c r="K178" s="19">
        <f t="shared" si="25"/>
        <v>0</v>
      </c>
      <c r="L178" s="21">
        <v>0</v>
      </c>
      <c r="M178" s="21">
        <v>0</v>
      </c>
      <c r="N178" s="19">
        <f t="shared" si="26"/>
        <v>0</v>
      </c>
      <c r="O178" s="21">
        <v>0</v>
      </c>
      <c r="P178" s="21">
        <v>0</v>
      </c>
    </row>
    <row r="179" spans="1:16" ht="38.25" x14ac:dyDescent="0.25">
      <c r="A179" s="3"/>
      <c r="B179" s="22" t="s">
        <v>235</v>
      </c>
      <c r="C179" s="20" t="s">
        <v>236</v>
      </c>
      <c r="D179" s="23">
        <v>70</v>
      </c>
      <c r="E179" s="19">
        <f t="shared" si="20"/>
        <v>70</v>
      </c>
      <c r="F179" s="26">
        <v>70</v>
      </c>
      <c r="G179" s="21">
        <v>0</v>
      </c>
      <c r="H179" s="19">
        <f t="shared" si="24"/>
        <v>90</v>
      </c>
      <c r="I179" s="21">
        <v>90</v>
      </c>
      <c r="J179" s="21">
        <v>0</v>
      </c>
      <c r="K179" s="19">
        <f t="shared" si="25"/>
        <v>90</v>
      </c>
      <c r="L179" s="21">
        <v>90</v>
      </c>
      <c r="M179" s="21">
        <v>0</v>
      </c>
      <c r="N179" s="19">
        <f t="shared" si="26"/>
        <v>90</v>
      </c>
      <c r="O179" s="21">
        <v>90</v>
      </c>
      <c r="P179" s="21">
        <v>0</v>
      </c>
    </row>
    <row r="180" spans="1:16" ht="54" customHeight="1" x14ac:dyDescent="0.25">
      <c r="A180" s="3"/>
      <c r="B180" s="22" t="s">
        <v>237</v>
      </c>
      <c r="C180" s="20" t="s">
        <v>238</v>
      </c>
      <c r="D180" s="23">
        <v>400</v>
      </c>
      <c r="E180" s="19">
        <f t="shared" ref="E180:E209" si="27">SUM(F180:G180)</f>
        <v>400</v>
      </c>
      <c r="F180" s="21">
        <v>400</v>
      </c>
      <c r="G180" s="21">
        <v>0</v>
      </c>
      <c r="H180" s="19">
        <f t="shared" ref="H180:H209" si="28">SUM(I180:J180)</f>
        <v>400</v>
      </c>
      <c r="I180" s="21">
        <v>400</v>
      </c>
      <c r="J180" s="21">
        <v>0</v>
      </c>
      <c r="K180" s="19">
        <f t="shared" ref="K180:K209" si="29">SUM(L180:M180)</f>
        <v>500</v>
      </c>
      <c r="L180" s="21">
        <v>500</v>
      </c>
      <c r="M180" s="21">
        <v>0</v>
      </c>
      <c r="N180" s="19">
        <f t="shared" si="26"/>
        <v>500</v>
      </c>
      <c r="O180" s="21">
        <v>500</v>
      </c>
      <c r="P180" s="21">
        <v>0</v>
      </c>
    </row>
    <row r="181" spans="1:16" ht="67.5" customHeight="1" x14ac:dyDescent="0.25">
      <c r="A181" s="3"/>
      <c r="B181" s="22" t="s">
        <v>239</v>
      </c>
      <c r="C181" s="20" t="s">
        <v>240</v>
      </c>
      <c r="D181" s="23">
        <v>200</v>
      </c>
      <c r="E181" s="19">
        <f t="shared" si="27"/>
        <v>260</v>
      </c>
      <c r="F181" s="21">
        <v>260</v>
      </c>
      <c r="G181" s="21">
        <v>0</v>
      </c>
      <c r="H181" s="19">
        <f t="shared" si="28"/>
        <v>260</v>
      </c>
      <c r="I181" s="21">
        <v>260</v>
      </c>
      <c r="J181" s="21">
        <v>0</v>
      </c>
      <c r="K181" s="19">
        <f t="shared" si="29"/>
        <v>310</v>
      </c>
      <c r="L181" s="21">
        <v>310</v>
      </c>
      <c r="M181" s="21">
        <v>0</v>
      </c>
      <c r="N181" s="19">
        <f t="shared" si="26"/>
        <v>310</v>
      </c>
      <c r="O181" s="21">
        <v>310</v>
      </c>
      <c r="P181" s="21">
        <v>0</v>
      </c>
    </row>
    <row r="182" spans="1:16" ht="77.25" thickBot="1" x14ac:dyDescent="0.3">
      <c r="A182" s="3"/>
      <c r="B182" s="22" t="s">
        <v>241</v>
      </c>
      <c r="C182" s="20" t="s">
        <v>242</v>
      </c>
      <c r="D182" s="23">
        <v>10530</v>
      </c>
      <c r="E182" s="19">
        <f t="shared" si="27"/>
        <v>11750</v>
      </c>
      <c r="F182" s="21">
        <v>11750</v>
      </c>
      <c r="G182" s="21">
        <v>0</v>
      </c>
      <c r="H182" s="19">
        <f t="shared" si="28"/>
        <v>11750</v>
      </c>
      <c r="I182" s="21">
        <v>11750</v>
      </c>
      <c r="J182" s="21">
        <v>0</v>
      </c>
      <c r="K182" s="19">
        <f t="shared" si="29"/>
        <v>12800</v>
      </c>
      <c r="L182" s="21">
        <v>12800</v>
      </c>
      <c r="M182" s="21">
        <v>0</v>
      </c>
      <c r="N182" s="19">
        <f t="shared" si="26"/>
        <v>12800</v>
      </c>
      <c r="O182" s="21">
        <v>12800</v>
      </c>
      <c r="P182" s="21">
        <v>0</v>
      </c>
    </row>
    <row r="183" spans="1:16" s="47" customFormat="1" ht="39.75" thickTop="1" thickBot="1" x14ac:dyDescent="0.3">
      <c r="A183" s="9" t="s">
        <v>243</v>
      </c>
      <c r="B183" s="10"/>
      <c r="C183" s="11" t="s">
        <v>244</v>
      </c>
      <c r="D183" s="46"/>
      <c r="E183" s="12">
        <f t="shared" si="27"/>
        <v>124536</v>
      </c>
      <c r="F183" s="26">
        <f>SUM(F187:F189)</f>
        <v>124536</v>
      </c>
      <c r="G183" s="26">
        <f>SUM(G187:G189)</f>
        <v>0</v>
      </c>
      <c r="H183" s="12">
        <f t="shared" si="28"/>
        <v>125536</v>
      </c>
      <c r="I183" s="26">
        <f>SUM(I187:I189)</f>
        <v>125536</v>
      </c>
      <c r="J183" s="26">
        <f>SUM(J187:J189)</f>
        <v>0</v>
      </c>
      <c r="K183" s="12">
        <f t="shared" si="29"/>
        <v>128611</v>
      </c>
      <c r="L183" s="26">
        <f>SUM(L187:L189)</f>
        <v>128611</v>
      </c>
      <c r="M183" s="26">
        <f>SUM(M187:M189)</f>
        <v>0</v>
      </c>
      <c r="N183" s="12">
        <f t="shared" ref="N183" si="30">SUM(O183:P183)</f>
        <v>143300</v>
      </c>
      <c r="O183" s="26">
        <f>SUM(O187:O189)</f>
        <v>143300</v>
      </c>
      <c r="P183" s="26">
        <f>SUM(P187:P189)</f>
        <v>0</v>
      </c>
    </row>
    <row r="184" spans="1:16" s="47" customFormat="1" ht="13.5" thickTop="1" x14ac:dyDescent="0.25">
      <c r="A184" s="9"/>
      <c r="B184" s="10"/>
      <c r="C184" s="11" t="s">
        <v>10</v>
      </c>
      <c r="D184" s="11"/>
      <c r="E184" s="12">
        <f t="shared" si="27"/>
        <v>8721</v>
      </c>
      <c r="F184" s="12">
        <f>SUM(F185:F186)</f>
        <v>8721</v>
      </c>
      <c r="G184" s="12">
        <f>SUM(G185:G186)</f>
        <v>0</v>
      </c>
      <c r="H184" s="12">
        <f t="shared" si="28"/>
        <v>8721</v>
      </c>
      <c r="I184" s="12">
        <f>SUM(I185:I186)</f>
        <v>8721</v>
      </c>
      <c r="J184" s="12">
        <f>SUM(J185:J186)</f>
        <v>0</v>
      </c>
      <c r="K184" s="12">
        <f t="shared" si="29"/>
        <v>8721</v>
      </c>
      <c r="L184" s="12">
        <f>SUM(L185:L186)</f>
        <v>8721</v>
      </c>
      <c r="M184" s="12">
        <f>SUM(M185:M186)</f>
        <v>0</v>
      </c>
      <c r="N184" s="49">
        <f t="shared" ref="N184:N187" si="31">SUM(O184:P184)</f>
        <v>8721</v>
      </c>
      <c r="O184" s="49">
        <f>SUM(O185:O186)</f>
        <v>8721</v>
      </c>
      <c r="P184" s="49">
        <f>SUM(P185:P186)</f>
        <v>0</v>
      </c>
    </row>
    <row r="185" spans="1:16" s="47" customFormat="1" x14ac:dyDescent="0.25">
      <c r="A185" s="9"/>
      <c r="B185" s="10"/>
      <c r="C185" s="28" t="s">
        <v>15</v>
      </c>
      <c r="D185" s="28"/>
      <c r="E185" s="12">
        <f t="shared" si="27"/>
        <v>0</v>
      </c>
      <c r="F185" s="26">
        <v>0</v>
      </c>
      <c r="G185" s="26">
        <v>0</v>
      </c>
      <c r="H185" s="12">
        <f t="shared" si="28"/>
        <v>0</v>
      </c>
      <c r="I185" s="26">
        <v>0</v>
      </c>
      <c r="J185" s="26">
        <v>0</v>
      </c>
      <c r="K185" s="12">
        <f t="shared" si="29"/>
        <v>0</v>
      </c>
      <c r="L185" s="26">
        <v>0</v>
      </c>
      <c r="M185" s="26">
        <v>0</v>
      </c>
      <c r="N185" s="49">
        <f t="shared" si="31"/>
        <v>0</v>
      </c>
      <c r="O185" s="50">
        <v>0</v>
      </c>
      <c r="P185" s="50">
        <v>0</v>
      </c>
    </row>
    <row r="186" spans="1:16" s="47" customFormat="1" x14ac:dyDescent="0.25">
      <c r="A186" s="9"/>
      <c r="B186" s="10"/>
      <c r="C186" s="28" t="s">
        <v>16</v>
      </c>
      <c r="D186" s="28"/>
      <c r="E186" s="12">
        <f t="shared" si="27"/>
        <v>8721</v>
      </c>
      <c r="F186" s="26">
        <v>8721</v>
      </c>
      <c r="G186" s="26">
        <v>0</v>
      </c>
      <c r="H186" s="12">
        <f t="shared" si="28"/>
        <v>8721</v>
      </c>
      <c r="I186" s="26">
        <v>8721</v>
      </c>
      <c r="J186" s="26">
        <v>0</v>
      </c>
      <c r="K186" s="12">
        <f t="shared" si="29"/>
        <v>8721</v>
      </c>
      <c r="L186" s="26">
        <v>8721</v>
      </c>
      <c r="M186" s="26">
        <v>0</v>
      </c>
      <c r="N186" s="49">
        <f t="shared" si="31"/>
        <v>8721</v>
      </c>
      <c r="O186" s="50">
        <v>8721</v>
      </c>
      <c r="P186" s="50">
        <v>0</v>
      </c>
    </row>
    <row r="187" spans="1:16" s="47" customFormat="1" ht="38.25" x14ac:dyDescent="0.25">
      <c r="A187" s="48"/>
      <c r="B187" s="27" t="s">
        <v>245</v>
      </c>
      <c r="C187" s="28" t="s">
        <v>246</v>
      </c>
      <c r="D187" s="28"/>
      <c r="E187" s="12">
        <f t="shared" si="27"/>
        <v>117236</v>
      </c>
      <c r="F187" s="26">
        <v>117236</v>
      </c>
      <c r="G187" s="26">
        <v>0</v>
      </c>
      <c r="H187" s="12">
        <f t="shared" si="28"/>
        <v>118236</v>
      </c>
      <c r="I187" s="26">
        <v>118236</v>
      </c>
      <c r="J187" s="26">
        <v>0</v>
      </c>
      <c r="K187" s="12">
        <f t="shared" si="29"/>
        <v>121311</v>
      </c>
      <c r="L187" s="26">
        <v>121311</v>
      </c>
      <c r="M187" s="26">
        <v>0</v>
      </c>
      <c r="N187" s="49">
        <f t="shared" si="31"/>
        <v>136000</v>
      </c>
      <c r="O187" s="50">
        <v>136000</v>
      </c>
      <c r="P187" s="50">
        <v>0</v>
      </c>
    </row>
    <row r="188" spans="1:16" s="47" customFormat="1" ht="38.25" x14ac:dyDescent="0.25">
      <c r="A188" s="48"/>
      <c r="B188" s="27"/>
      <c r="C188" s="28" t="s">
        <v>247</v>
      </c>
      <c r="D188" s="28"/>
      <c r="E188" s="12">
        <f>SUM(F188:G188)</f>
        <v>0</v>
      </c>
      <c r="F188" s="26">
        <v>0</v>
      </c>
      <c r="G188" s="26">
        <v>0</v>
      </c>
      <c r="H188" s="12">
        <f>SUM(I188:J188)</f>
        <v>0</v>
      </c>
      <c r="I188" s="26">
        <v>0</v>
      </c>
      <c r="J188" s="26">
        <v>0</v>
      </c>
      <c r="K188" s="12">
        <f>SUM(L188:M188)</f>
        <v>0</v>
      </c>
      <c r="L188" s="26">
        <v>0</v>
      </c>
      <c r="M188" s="26">
        <v>0</v>
      </c>
      <c r="N188" s="12">
        <f>SUM(O188:P188)</f>
        <v>0</v>
      </c>
      <c r="O188" s="26">
        <v>0</v>
      </c>
      <c r="P188" s="26">
        <v>0</v>
      </c>
    </row>
    <row r="189" spans="1:16" s="47" customFormat="1" ht="61.5" customHeight="1" thickBot="1" x14ac:dyDescent="0.3">
      <c r="A189" s="48"/>
      <c r="B189" s="27" t="s">
        <v>248</v>
      </c>
      <c r="C189" s="28" t="s">
        <v>249</v>
      </c>
      <c r="D189" s="28"/>
      <c r="E189" s="12">
        <f t="shared" si="27"/>
        <v>7300</v>
      </c>
      <c r="F189" s="26">
        <v>7300</v>
      </c>
      <c r="G189" s="26">
        <v>0</v>
      </c>
      <c r="H189" s="12">
        <f t="shared" si="28"/>
        <v>7300</v>
      </c>
      <c r="I189" s="26">
        <v>7300</v>
      </c>
      <c r="J189" s="26">
        <v>0</v>
      </c>
      <c r="K189" s="12">
        <f t="shared" si="29"/>
        <v>7300</v>
      </c>
      <c r="L189" s="26">
        <v>7300</v>
      </c>
      <c r="M189" s="26">
        <v>0</v>
      </c>
      <c r="N189" s="12">
        <f t="shared" ref="N189" si="32">SUM(O189:P189)</f>
        <v>7300</v>
      </c>
      <c r="O189" s="26">
        <v>7300</v>
      </c>
      <c r="P189" s="26">
        <v>0</v>
      </c>
    </row>
    <row r="190" spans="1:16" ht="14.25" thickTop="1" thickBot="1" x14ac:dyDescent="0.3">
      <c r="A190" s="14" t="s">
        <v>250</v>
      </c>
      <c r="B190" s="15"/>
      <c r="C190" s="6" t="s">
        <v>251</v>
      </c>
      <c r="D190" s="25">
        <f>SUM(D194:D196)</f>
        <v>20000</v>
      </c>
      <c r="E190" s="8">
        <f t="shared" si="27"/>
        <v>32300</v>
      </c>
      <c r="F190" s="16">
        <f>SUM(F194:F196)</f>
        <v>32300</v>
      </c>
      <c r="G190" s="16">
        <f>SUM(G194:G196)</f>
        <v>0</v>
      </c>
      <c r="H190" s="8">
        <f t="shared" si="28"/>
        <v>32500</v>
      </c>
      <c r="I190" s="16">
        <f>SUM(I194:I196)</f>
        <v>32500</v>
      </c>
      <c r="J190" s="16">
        <f>SUM(J194:J196)</f>
        <v>0</v>
      </c>
      <c r="K190" s="8">
        <f t="shared" si="29"/>
        <v>39500</v>
      </c>
      <c r="L190" s="16">
        <f>SUM(L194:L196)</f>
        <v>39500</v>
      </c>
      <c r="M190" s="16">
        <f>SUM(M194:M196)</f>
        <v>0</v>
      </c>
      <c r="N190" s="8">
        <f t="shared" ref="N190:N196" si="33">SUM(O190:P190)</f>
        <v>39500</v>
      </c>
      <c r="O190" s="16">
        <f>SUM(O194:O196)</f>
        <v>39500</v>
      </c>
      <c r="P190" s="16">
        <f>SUM(P194:P196)</f>
        <v>0</v>
      </c>
    </row>
    <row r="191" spans="1:16" ht="13.5" thickTop="1" x14ac:dyDescent="0.25">
      <c r="A191" s="2"/>
      <c r="B191" s="17"/>
      <c r="C191" s="18" t="s">
        <v>10</v>
      </c>
      <c r="D191" s="18"/>
      <c r="E191" s="19">
        <f t="shared" si="27"/>
        <v>0</v>
      </c>
      <c r="F191" s="19">
        <f>SUM(F192:F193)</f>
        <v>0</v>
      </c>
      <c r="G191" s="19">
        <f>SUM(G192:G193)</f>
        <v>0</v>
      </c>
      <c r="H191" s="19">
        <f t="shared" si="28"/>
        <v>0</v>
      </c>
      <c r="I191" s="19">
        <f>SUM(I192:I193)</f>
        <v>0</v>
      </c>
      <c r="J191" s="19">
        <f>SUM(J192:J193)</f>
        <v>0</v>
      </c>
      <c r="K191" s="19">
        <f t="shared" si="29"/>
        <v>0</v>
      </c>
      <c r="L191" s="19">
        <f>SUM(L192:L193)</f>
        <v>0</v>
      </c>
      <c r="M191" s="19">
        <f>SUM(M192:M193)</f>
        <v>0</v>
      </c>
      <c r="N191" s="19">
        <f t="shared" si="33"/>
        <v>0</v>
      </c>
      <c r="O191" s="19">
        <f>SUM(O192:O193)</f>
        <v>0</v>
      </c>
      <c r="P191" s="19">
        <f>SUM(P192:P193)</f>
        <v>0</v>
      </c>
    </row>
    <row r="192" spans="1:16" x14ac:dyDescent="0.25">
      <c r="A192" s="2"/>
      <c r="B192" s="17"/>
      <c r="C192" s="20" t="s">
        <v>15</v>
      </c>
      <c r="D192" s="20"/>
      <c r="E192" s="19">
        <f t="shared" si="27"/>
        <v>0</v>
      </c>
      <c r="F192" s="21">
        <v>0</v>
      </c>
      <c r="G192" s="21">
        <v>0</v>
      </c>
      <c r="H192" s="19">
        <f t="shared" si="28"/>
        <v>0</v>
      </c>
      <c r="I192" s="21">
        <v>0</v>
      </c>
      <c r="J192" s="21">
        <v>0</v>
      </c>
      <c r="K192" s="19">
        <f t="shared" si="29"/>
        <v>0</v>
      </c>
      <c r="L192" s="21">
        <v>0</v>
      </c>
      <c r="M192" s="21">
        <v>0</v>
      </c>
      <c r="N192" s="19">
        <f t="shared" si="33"/>
        <v>0</v>
      </c>
      <c r="O192" s="21">
        <v>0</v>
      </c>
      <c r="P192" s="21">
        <v>0</v>
      </c>
    </row>
    <row r="193" spans="1:16" x14ac:dyDescent="0.25">
      <c r="A193" s="2"/>
      <c r="B193" s="17"/>
      <c r="C193" s="20" t="s">
        <v>16</v>
      </c>
      <c r="D193" s="20"/>
      <c r="E193" s="19">
        <f t="shared" si="27"/>
        <v>0</v>
      </c>
      <c r="F193" s="21">
        <v>0</v>
      </c>
      <c r="G193" s="21">
        <v>0</v>
      </c>
      <c r="H193" s="19">
        <f t="shared" si="28"/>
        <v>0</v>
      </c>
      <c r="I193" s="21">
        <v>0</v>
      </c>
      <c r="J193" s="21">
        <v>0</v>
      </c>
      <c r="K193" s="19">
        <f t="shared" si="29"/>
        <v>0</v>
      </c>
      <c r="L193" s="21">
        <v>0</v>
      </c>
      <c r="M193" s="21">
        <v>0</v>
      </c>
      <c r="N193" s="19">
        <f t="shared" si="33"/>
        <v>0</v>
      </c>
      <c r="O193" s="21">
        <v>0</v>
      </c>
      <c r="P193" s="21">
        <v>0</v>
      </c>
    </row>
    <row r="194" spans="1:16" ht="102" x14ac:dyDescent="0.25">
      <c r="A194" s="3"/>
      <c r="B194" s="22" t="s">
        <v>252</v>
      </c>
      <c r="C194" s="20" t="s">
        <v>253</v>
      </c>
      <c r="D194" s="29">
        <v>18495</v>
      </c>
      <c r="E194" s="19">
        <f t="shared" si="27"/>
        <v>29995</v>
      </c>
      <c r="F194" s="21">
        <v>29995</v>
      </c>
      <c r="G194" s="21">
        <v>0</v>
      </c>
      <c r="H194" s="19">
        <f t="shared" si="28"/>
        <v>29995</v>
      </c>
      <c r="I194" s="21">
        <v>29995</v>
      </c>
      <c r="J194" s="21">
        <v>0</v>
      </c>
      <c r="K194" s="19">
        <f t="shared" si="29"/>
        <v>36995</v>
      </c>
      <c r="L194" s="21">
        <v>36995</v>
      </c>
      <c r="M194" s="21">
        <v>0</v>
      </c>
      <c r="N194" s="19">
        <f t="shared" si="33"/>
        <v>36995</v>
      </c>
      <c r="O194" s="21">
        <v>36995</v>
      </c>
      <c r="P194" s="21">
        <v>0</v>
      </c>
    </row>
    <row r="195" spans="1:16" ht="51" x14ac:dyDescent="0.25">
      <c r="A195" s="3"/>
      <c r="B195" s="22" t="s">
        <v>254</v>
      </c>
      <c r="C195" s="20" t="s">
        <v>255</v>
      </c>
      <c r="D195" s="29">
        <v>5</v>
      </c>
      <c r="E195" s="19">
        <f t="shared" si="27"/>
        <v>5</v>
      </c>
      <c r="F195" s="21">
        <v>5</v>
      </c>
      <c r="G195" s="21">
        <v>0</v>
      </c>
      <c r="H195" s="19">
        <f t="shared" si="28"/>
        <v>5</v>
      </c>
      <c r="I195" s="21">
        <v>5</v>
      </c>
      <c r="J195" s="21">
        <v>0</v>
      </c>
      <c r="K195" s="19">
        <f t="shared" si="29"/>
        <v>5</v>
      </c>
      <c r="L195" s="21">
        <v>5</v>
      </c>
      <c r="M195" s="21">
        <v>0</v>
      </c>
      <c r="N195" s="19">
        <f t="shared" si="33"/>
        <v>5</v>
      </c>
      <c r="O195" s="21">
        <v>5</v>
      </c>
      <c r="P195" s="21">
        <v>0</v>
      </c>
    </row>
    <row r="196" spans="1:16" ht="26.25" thickBot="1" x14ac:dyDescent="0.3">
      <c r="A196" s="3"/>
      <c r="B196" s="22" t="s">
        <v>256</v>
      </c>
      <c r="C196" s="20" t="s">
        <v>257</v>
      </c>
      <c r="D196" s="29">
        <v>1500</v>
      </c>
      <c r="E196" s="19">
        <f t="shared" si="27"/>
        <v>2300</v>
      </c>
      <c r="F196" s="21">
        <v>2300</v>
      </c>
      <c r="G196" s="21">
        <v>0</v>
      </c>
      <c r="H196" s="19">
        <f t="shared" si="28"/>
        <v>2500</v>
      </c>
      <c r="I196" s="21">
        <v>2500</v>
      </c>
      <c r="J196" s="21">
        <v>0</v>
      </c>
      <c r="K196" s="19">
        <f t="shared" si="29"/>
        <v>2500</v>
      </c>
      <c r="L196" s="21">
        <v>2500</v>
      </c>
      <c r="M196" s="21">
        <v>0</v>
      </c>
      <c r="N196" s="19">
        <f t="shared" si="33"/>
        <v>2500</v>
      </c>
      <c r="O196" s="21">
        <v>2500</v>
      </c>
      <c r="P196" s="21">
        <v>0</v>
      </c>
    </row>
    <row r="197" spans="1:16" ht="39.75" thickTop="1" thickBot="1" x14ac:dyDescent="0.3">
      <c r="A197" s="14" t="s">
        <v>258</v>
      </c>
      <c r="B197" s="15"/>
      <c r="C197" s="6" t="s">
        <v>259</v>
      </c>
      <c r="D197" s="25">
        <f>SUM(D201:D202)</f>
        <v>1000</v>
      </c>
      <c r="E197" s="8">
        <f t="shared" si="27"/>
        <v>1000</v>
      </c>
      <c r="F197" s="16">
        <f>SUM(F201:F202)</f>
        <v>1000</v>
      </c>
      <c r="G197" s="16">
        <f>SUM(G201:G202)</f>
        <v>0</v>
      </c>
      <c r="H197" s="8">
        <f t="shared" si="28"/>
        <v>1000</v>
      </c>
      <c r="I197" s="16">
        <f>SUM(I201:I202)</f>
        <v>1000</v>
      </c>
      <c r="J197" s="16">
        <f>SUM(J201:J202)</f>
        <v>0</v>
      </c>
      <c r="K197" s="8">
        <f t="shared" si="29"/>
        <v>1000</v>
      </c>
      <c r="L197" s="16">
        <f>SUM(L201:L202)</f>
        <v>1000</v>
      </c>
      <c r="M197" s="16">
        <f>SUM(M201:M202)</f>
        <v>0</v>
      </c>
      <c r="N197" s="8">
        <f t="shared" ref="N197:N205" si="34">L197</f>
        <v>1000</v>
      </c>
      <c r="O197" s="16">
        <f>N197</f>
        <v>1000</v>
      </c>
      <c r="P197" s="16">
        <v>0</v>
      </c>
    </row>
    <row r="198" spans="1:16" ht="13.5" thickTop="1" x14ac:dyDescent="0.25">
      <c r="A198" s="2"/>
      <c r="B198" s="17"/>
      <c r="C198" s="18" t="s">
        <v>10</v>
      </c>
      <c r="D198" s="18"/>
      <c r="E198" s="19">
        <f t="shared" si="27"/>
        <v>0</v>
      </c>
      <c r="F198" s="19">
        <f>SUM(F199:F200)</f>
        <v>0</v>
      </c>
      <c r="G198" s="19">
        <f>SUM(G199:G200)</f>
        <v>0</v>
      </c>
      <c r="H198" s="19">
        <f t="shared" si="28"/>
        <v>0</v>
      </c>
      <c r="I198" s="19">
        <f>SUM(I199:I200)</f>
        <v>0</v>
      </c>
      <c r="J198" s="19">
        <f>SUM(J199:J200)</f>
        <v>0</v>
      </c>
      <c r="K198" s="19">
        <f t="shared" si="29"/>
        <v>0</v>
      </c>
      <c r="L198" s="19">
        <f>SUM(L199:L200)</f>
        <v>0</v>
      </c>
      <c r="M198" s="19">
        <f>SUM(M199:M200)</f>
        <v>0</v>
      </c>
      <c r="N198" s="19">
        <f t="shared" ref="N198:N202" si="35">SUM(O198:P198)</f>
        <v>0</v>
      </c>
      <c r="O198" s="19">
        <f>SUM(O199:O200)</f>
        <v>0</v>
      </c>
      <c r="P198" s="19">
        <f>SUM(P199:P200)</f>
        <v>0</v>
      </c>
    </row>
    <row r="199" spans="1:16" x14ac:dyDescent="0.25">
      <c r="A199" s="2"/>
      <c r="B199" s="17"/>
      <c r="C199" s="20" t="s">
        <v>15</v>
      </c>
      <c r="D199" s="20"/>
      <c r="E199" s="19">
        <f t="shared" si="27"/>
        <v>0</v>
      </c>
      <c r="F199" s="21">
        <v>0</v>
      </c>
      <c r="G199" s="21">
        <v>0</v>
      </c>
      <c r="H199" s="19">
        <f t="shared" si="28"/>
        <v>0</v>
      </c>
      <c r="I199" s="21">
        <v>0</v>
      </c>
      <c r="J199" s="21">
        <v>0</v>
      </c>
      <c r="K199" s="19">
        <f t="shared" si="29"/>
        <v>0</v>
      </c>
      <c r="L199" s="21">
        <v>0</v>
      </c>
      <c r="M199" s="21">
        <v>0</v>
      </c>
      <c r="N199" s="19">
        <f t="shared" si="35"/>
        <v>0</v>
      </c>
      <c r="O199" s="21">
        <v>0</v>
      </c>
      <c r="P199" s="21">
        <v>0</v>
      </c>
    </row>
    <row r="200" spans="1:16" x14ac:dyDescent="0.25">
      <c r="A200" s="2"/>
      <c r="B200" s="17"/>
      <c r="C200" s="20" t="s">
        <v>16</v>
      </c>
      <c r="D200" s="20"/>
      <c r="E200" s="19">
        <f t="shared" si="27"/>
        <v>0</v>
      </c>
      <c r="F200" s="21">
        <v>0</v>
      </c>
      <c r="G200" s="21">
        <v>0</v>
      </c>
      <c r="H200" s="19">
        <f t="shared" si="28"/>
        <v>0</v>
      </c>
      <c r="I200" s="21">
        <v>0</v>
      </c>
      <c r="J200" s="21">
        <v>0</v>
      </c>
      <c r="K200" s="19">
        <f t="shared" si="29"/>
        <v>0</v>
      </c>
      <c r="L200" s="21">
        <v>0</v>
      </c>
      <c r="M200" s="21">
        <v>0</v>
      </c>
      <c r="N200" s="19">
        <f t="shared" si="35"/>
        <v>0</v>
      </c>
      <c r="O200" s="21">
        <v>0</v>
      </c>
      <c r="P200" s="21">
        <v>0</v>
      </c>
    </row>
    <row r="201" spans="1:16" ht="38.25" x14ac:dyDescent="0.25">
      <c r="A201" s="3"/>
      <c r="B201" s="22" t="s">
        <v>260</v>
      </c>
      <c r="C201" s="20" t="s">
        <v>261</v>
      </c>
      <c r="D201" s="23">
        <v>800</v>
      </c>
      <c r="E201" s="19">
        <f t="shared" si="27"/>
        <v>800</v>
      </c>
      <c r="F201" s="21">
        <v>800</v>
      </c>
      <c r="G201" s="21">
        <v>0</v>
      </c>
      <c r="H201" s="19">
        <f t="shared" si="28"/>
        <v>800</v>
      </c>
      <c r="I201" s="21">
        <v>800</v>
      </c>
      <c r="J201" s="21">
        <v>0</v>
      </c>
      <c r="K201" s="19">
        <f t="shared" si="29"/>
        <v>800</v>
      </c>
      <c r="L201" s="21">
        <v>800</v>
      </c>
      <c r="M201" s="21">
        <v>0</v>
      </c>
      <c r="N201" s="19">
        <f t="shared" si="35"/>
        <v>800</v>
      </c>
      <c r="O201" s="21">
        <v>800</v>
      </c>
      <c r="P201" s="21">
        <v>0</v>
      </c>
    </row>
    <row r="202" spans="1:16" ht="27.75" customHeight="1" thickBot="1" x14ac:dyDescent="0.3">
      <c r="A202" s="3"/>
      <c r="B202" s="22" t="s">
        <v>262</v>
      </c>
      <c r="C202" s="20" t="s">
        <v>263</v>
      </c>
      <c r="D202" s="23">
        <v>200</v>
      </c>
      <c r="E202" s="19">
        <f t="shared" si="27"/>
        <v>200</v>
      </c>
      <c r="F202" s="21">
        <v>200</v>
      </c>
      <c r="G202" s="21">
        <v>0</v>
      </c>
      <c r="H202" s="19">
        <f t="shared" si="28"/>
        <v>200</v>
      </c>
      <c r="I202" s="21">
        <v>200</v>
      </c>
      <c r="J202" s="21">
        <v>0</v>
      </c>
      <c r="K202" s="19">
        <f t="shared" si="29"/>
        <v>200</v>
      </c>
      <c r="L202" s="21">
        <v>200</v>
      </c>
      <c r="M202" s="21">
        <v>0</v>
      </c>
      <c r="N202" s="19">
        <f t="shared" si="35"/>
        <v>200</v>
      </c>
      <c r="O202" s="21">
        <v>200</v>
      </c>
      <c r="P202" s="21">
        <v>0</v>
      </c>
    </row>
    <row r="203" spans="1:16" ht="27.75" customHeight="1" thickTop="1" thickBot="1" x14ac:dyDescent="0.3">
      <c r="A203" s="34" t="s">
        <v>264</v>
      </c>
      <c r="B203" s="35"/>
      <c r="C203" s="6" t="s">
        <v>271</v>
      </c>
      <c r="D203" s="36">
        <v>89000</v>
      </c>
      <c r="E203" s="37"/>
      <c r="F203" s="38"/>
      <c r="G203" s="38"/>
      <c r="H203" s="37"/>
      <c r="I203" s="38"/>
      <c r="J203" s="38"/>
      <c r="K203" s="37"/>
      <c r="L203" s="38"/>
      <c r="M203" s="38"/>
      <c r="N203" s="38"/>
      <c r="O203" s="39"/>
      <c r="P203" s="39"/>
    </row>
    <row r="204" spans="1:16" ht="27.75" customHeight="1" thickTop="1" thickBot="1" x14ac:dyDescent="0.3">
      <c r="A204" s="3"/>
      <c r="B204" s="22"/>
      <c r="C204" s="20"/>
      <c r="D204" s="20"/>
      <c r="E204" s="19"/>
      <c r="F204" s="21"/>
      <c r="G204" s="21"/>
      <c r="H204" s="19"/>
      <c r="I204" s="21"/>
      <c r="J204" s="21"/>
      <c r="K204" s="19"/>
      <c r="L204" s="21"/>
      <c r="M204" s="21"/>
      <c r="N204" s="21"/>
      <c r="O204" s="32"/>
      <c r="P204" s="32"/>
    </row>
    <row r="205" spans="1:16" ht="27.75" customHeight="1" thickTop="1" thickBot="1" x14ac:dyDescent="0.3">
      <c r="A205" s="14" t="s">
        <v>265</v>
      </c>
      <c r="B205" s="15"/>
      <c r="C205" s="6" t="s">
        <v>266</v>
      </c>
      <c r="D205" s="25">
        <f>D209</f>
        <v>500</v>
      </c>
      <c r="E205" s="8">
        <f t="shared" si="27"/>
        <v>800</v>
      </c>
      <c r="F205" s="16">
        <f>F209</f>
        <v>800</v>
      </c>
      <c r="G205" s="16">
        <f>G209</f>
        <v>0</v>
      </c>
      <c r="H205" s="8">
        <f t="shared" si="28"/>
        <v>800</v>
      </c>
      <c r="I205" s="16">
        <f>I209</f>
        <v>800</v>
      </c>
      <c r="J205" s="16">
        <f>J209</f>
        <v>0</v>
      </c>
      <c r="K205" s="8">
        <f t="shared" si="29"/>
        <v>800</v>
      </c>
      <c r="L205" s="16">
        <f>L209</f>
        <v>800</v>
      </c>
      <c r="M205" s="16">
        <f>M209</f>
        <v>0</v>
      </c>
      <c r="N205" s="8">
        <f t="shared" si="34"/>
        <v>800</v>
      </c>
      <c r="O205" s="16">
        <f>N205</f>
        <v>800</v>
      </c>
      <c r="P205" s="16">
        <v>0</v>
      </c>
    </row>
    <row r="206" spans="1:16" ht="13.5" thickTop="1" x14ac:dyDescent="0.25">
      <c r="A206" s="2"/>
      <c r="B206" s="17"/>
      <c r="C206" s="18" t="s">
        <v>10</v>
      </c>
      <c r="D206" s="18"/>
      <c r="E206" s="19">
        <f t="shared" si="27"/>
        <v>0</v>
      </c>
      <c r="F206" s="19">
        <f>SUM(F207:F208)</f>
        <v>0</v>
      </c>
      <c r="G206" s="19">
        <f>SUM(G207:G208)</f>
        <v>0</v>
      </c>
      <c r="H206" s="19">
        <f t="shared" si="28"/>
        <v>0</v>
      </c>
      <c r="I206" s="19">
        <f>SUM(I207:I208)</f>
        <v>0</v>
      </c>
      <c r="J206" s="19">
        <f>SUM(J207:J208)</f>
        <v>0</v>
      </c>
      <c r="K206" s="19">
        <f t="shared" si="29"/>
        <v>0</v>
      </c>
      <c r="L206" s="19">
        <f>SUM(L207:L208)</f>
        <v>0</v>
      </c>
      <c r="M206" s="19">
        <f>SUM(M207:M208)</f>
        <v>0</v>
      </c>
      <c r="N206" s="19">
        <f t="shared" ref="N206:N209" si="36">SUM(O206:P206)</f>
        <v>0</v>
      </c>
      <c r="O206" s="19">
        <f>SUM(O207:O208)</f>
        <v>0</v>
      </c>
      <c r="P206" s="19">
        <f>SUM(P207:P208)</f>
        <v>0</v>
      </c>
    </row>
    <row r="207" spans="1:16" x14ac:dyDescent="0.25">
      <c r="A207" s="2"/>
      <c r="B207" s="17"/>
      <c r="C207" s="20" t="s">
        <v>15</v>
      </c>
      <c r="D207" s="20"/>
      <c r="E207" s="19">
        <f t="shared" si="27"/>
        <v>0</v>
      </c>
      <c r="F207" s="21">
        <v>0</v>
      </c>
      <c r="G207" s="21">
        <v>0</v>
      </c>
      <c r="H207" s="19">
        <f t="shared" si="28"/>
        <v>0</v>
      </c>
      <c r="I207" s="21">
        <v>0</v>
      </c>
      <c r="J207" s="21">
        <v>0</v>
      </c>
      <c r="K207" s="19">
        <f t="shared" si="29"/>
        <v>0</v>
      </c>
      <c r="L207" s="21">
        <v>0</v>
      </c>
      <c r="M207" s="21">
        <v>0</v>
      </c>
      <c r="N207" s="19">
        <f t="shared" si="36"/>
        <v>0</v>
      </c>
      <c r="O207" s="21">
        <v>0</v>
      </c>
      <c r="P207" s="21">
        <v>0</v>
      </c>
    </row>
    <row r="208" spans="1:16" x14ac:dyDescent="0.25">
      <c r="A208" s="2"/>
      <c r="B208" s="17"/>
      <c r="C208" s="20" t="s">
        <v>16</v>
      </c>
      <c r="D208" s="20"/>
      <c r="E208" s="19">
        <f t="shared" si="27"/>
        <v>0</v>
      </c>
      <c r="F208" s="21">
        <v>0</v>
      </c>
      <c r="G208" s="21">
        <v>0</v>
      </c>
      <c r="H208" s="19">
        <f t="shared" si="28"/>
        <v>0</v>
      </c>
      <c r="I208" s="21">
        <v>0</v>
      </c>
      <c r="J208" s="21">
        <v>0</v>
      </c>
      <c r="K208" s="19">
        <f t="shared" si="29"/>
        <v>0</v>
      </c>
      <c r="L208" s="21">
        <v>0</v>
      </c>
      <c r="M208" s="21">
        <v>0</v>
      </c>
      <c r="N208" s="19">
        <f t="shared" si="36"/>
        <v>0</v>
      </c>
      <c r="O208" s="21">
        <v>0</v>
      </c>
      <c r="P208" s="21">
        <v>0</v>
      </c>
    </row>
    <row r="209" spans="1:16" ht="114.75" x14ac:dyDescent="0.25">
      <c r="A209" s="3"/>
      <c r="B209" s="22" t="s">
        <v>267</v>
      </c>
      <c r="C209" s="20" t="s">
        <v>268</v>
      </c>
      <c r="D209" s="19">
        <v>500</v>
      </c>
      <c r="E209" s="19">
        <f t="shared" si="27"/>
        <v>800</v>
      </c>
      <c r="F209" s="21">
        <v>800</v>
      </c>
      <c r="G209" s="21">
        <v>0</v>
      </c>
      <c r="H209" s="19">
        <f t="shared" si="28"/>
        <v>800</v>
      </c>
      <c r="I209" s="21">
        <v>800</v>
      </c>
      <c r="J209" s="21">
        <v>0</v>
      </c>
      <c r="K209" s="19">
        <f t="shared" si="29"/>
        <v>800</v>
      </c>
      <c r="L209" s="21">
        <v>800</v>
      </c>
      <c r="M209" s="21">
        <v>0</v>
      </c>
      <c r="N209" s="19">
        <f t="shared" si="36"/>
        <v>800</v>
      </c>
      <c r="O209" s="21">
        <v>800</v>
      </c>
      <c r="P209" s="21">
        <v>0</v>
      </c>
    </row>
  </sheetData>
  <mergeCells count="9">
    <mergeCell ref="A1:P1"/>
    <mergeCell ref="A2:P2"/>
    <mergeCell ref="A3:A4"/>
    <mergeCell ref="B3:B4"/>
    <mergeCell ref="C3:C4"/>
    <mergeCell ref="E3:G3"/>
    <mergeCell ref="H3:J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3.2-ჭერის ფარგლებში</vt:lpstr>
      <vt:lpstr>3.2-ა-ჭერს ზევით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2020-05-01T17:45:21Z</dcterms:modified>
</cp:coreProperties>
</file>