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OLE_LINK1" localSheetId="0">Sheet1!$B$5</definedName>
  </definedNames>
  <calcPr calcId="162913"/>
</workbook>
</file>

<file path=xl/calcChain.xml><?xml version="1.0" encoding="utf-8"?>
<calcChain xmlns="http://schemas.openxmlformats.org/spreadsheetml/2006/main">
  <c r="C15" i="1" l="1"/>
  <c r="E15" i="1" s="1"/>
  <c r="C12" i="1"/>
  <c r="E12" i="1" s="1"/>
  <c r="C9" i="1"/>
  <c r="E9" i="1" s="1"/>
  <c r="F15" i="1" l="1"/>
  <c r="G15" i="1" s="1"/>
  <c r="F12" i="1"/>
  <c r="G12" i="1"/>
  <c r="F9" i="1"/>
  <c r="C22" i="1"/>
  <c r="E22" i="1" s="1"/>
  <c r="C23" i="1"/>
  <c r="E23" i="1" s="1"/>
  <c r="C21" i="1"/>
  <c r="E21" i="1" s="1"/>
  <c r="F21" i="1" s="1"/>
  <c r="G21" i="1" s="1"/>
  <c r="C17" i="1"/>
  <c r="C16" i="1"/>
  <c r="C13" i="1"/>
  <c r="C10" i="1"/>
  <c r="H12" i="1" l="1"/>
  <c r="H15" i="1"/>
  <c r="G9" i="1"/>
  <c r="H9" i="1" s="1"/>
  <c r="F22" i="1"/>
  <c r="G22" i="1" s="1"/>
  <c r="F23" i="1"/>
  <c r="G23" i="1" s="1"/>
  <c r="H21" i="1"/>
  <c r="E16" i="1"/>
  <c r="C19" i="1"/>
  <c r="E19" i="1" s="1"/>
  <c r="E10" i="1"/>
  <c r="F10" i="1" s="1"/>
  <c r="E13" i="1"/>
  <c r="E17" i="1"/>
  <c r="F17" i="1" s="1"/>
  <c r="G17" i="1" s="1"/>
  <c r="H17" i="1" s="1"/>
  <c r="C6" i="1"/>
  <c r="E6" i="1" s="1"/>
  <c r="C7" i="1"/>
  <c r="E7" i="1" s="1"/>
  <c r="F7" i="1" s="1"/>
  <c r="G7" i="1" s="1"/>
  <c r="H7" i="1" s="1"/>
  <c r="C4" i="1"/>
  <c r="E4" i="1" s="1"/>
  <c r="F6" i="1" l="1"/>
  <c r="G6" i="1" s="1"/>
  <c r="H6" i="1" s="1"/>
  <c r="H22" i="1"/>
  <c r="H23" i="1"/>
  <c r="F13" i="1"/>
  <c r="G13" i="1" s="1"/>
  <c r="H13" i="1" s="1"/>
  <c r="F19" i="1"/>
  <c r="G19" i="1"/>
  <c r="H19" i="1" s="1"/>
  <c r="F16" i="1"/>
  <c r="G10" i="1"/>
  <c r="H10" i="1" s="1"/>
  <c r="F4" i="1"/>
  <c r="G4" i="1"/>
  <c r="G16" i="1" l="1"/>
  <c r="H16" i="1" s="1"/>
  <c r="H4" i="1"/>
</calcChain>
</file>

<file path=xl/comments1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(23- პირდაპირი ხარჯი
9.8-არაპირდაპირი ხარჯი)-GMP
(12- პირდაპირი ხარჯი
9.8-არაპირდაპირი ხარჯი)
</t>
        </r>
      </text>
    </comment>
  </commentList>
</comments>
</file>

<file path=xl/sharedStrings.xml><?xml version="1.0" encoding="utf-8"?>
<sst xmlns="http://schemas.openxmlformats.org/spreadsheetml/2006/main" count="48" uniqueCount="43">
  <si>
    <t>N</t>
  </si>
  <si>
    <t>მომსახურების დასახელაბა</t>
  </si>
  <si>
    <t>ერთი კაც/საათის ფასი</t>
  </si>
  <si>
    <t>თვითღირებულება</t>
  </si>
  <si>
    <t>დღგ</t>
  </si>
  <si>
    <t>რენტაბელობა 20%</t>
  </si>
  <si>
    <t>GMP სერტიფიკატის მისაღებად წარდგენილი განცხადების განხილვა</t>
  </si>
  <si>
    <t>სამუშაოზე დახარჯული დრო კაც/საათი</t>
  </si>
  <si>
    <t>GMP სერტიფიკატის მისაღებად წარდგენილი განცხადების შეფასება</t>
  </si>
  <si>
    <t>GMP სერტიფიკატის დამატებითი ეგზემპლარის გაცემა</t>
  </si>
  <si>
    <t>GDP სერტიფიკატის მისაღებად წარდგენილი განცხადების განხილვა</t>
  </si>
  <si>
    <t>GDP სერტიფიკატის მისაღებად წარდგენილი განცხადების შეფასება</t>
  </si>
  <si>
    <t>GDP ინსპექტირება</t>
  </si>
  <si>
    <t>სულ ფასი (ლარი)</t>
  </si>
  <si>
    <t xml:space="preserve">GMP </t>
  </si>
  <si>
    <t>1.1.</t>
  </si>
  <si>
    <t>1.2.</t>
  </si>
  <si>
    <t>1.2.1.</t>
  </si>
  <si>
    <t xml:space="preserve">საქართველოს ნაციონალური GMP (კარგი საწარმოო პრაქტიკის) სტანდარტთან შესაბამისობის დადგენა და GMP სერტიფიკატის გაცემა - სტერილური დოზირებული ფორმები </t>
  </si>
  <si>
    <t>1.2.2.</t>
  </si>
  <si>
    <t>GMP ინსპექტირება</t>
  </si>
  <si>
    <t>1.3.</t>
  </si>
  <si>
    <t xml:space="preserve">საქართველოს ნაციონალური GMP (კარგი საწარმოო პრაქტიკის) სტანდარტთან შესაბამისობის დადგენა და GMP სერტიფიკატის გაცემა - არასტერილური დოზირებული ფორმები </t>
  </si>
  <si>
    <t>1.3.1.</t>
  </si>
  <si>
    <t>1.3.2.</t>
  </si>
  <si>
    <r>
      <t>GMP ინსპექტირება-არასტერილური აქტიური სუბსტა</t>
    </r>
    <r>
      <rPr>
        <i/>
        <sz val="11"/>
        <color rgb="FF000000"/>
        <rFont val="Sylfaen"/>
        <family val="1"/>
        <charset val="204"/>
      </rPr>
      <t>ნცია</t>
    </r>
  </si>
  <si>
    <t xml:space="preserve">საქართველოს ნაციონალური GMP (კარგი საწარმოო პრაქტიკის) სტანდარტთან შესაბამისობის დადგენა და GMP სერტიფიკატის გაცემა -სტერილური აქტიური სუბსტანცია </t>
  </si>
  <si>
    <t>1.4.</t>
  </si>
  <si>
    <t>1.4.1.</t>
  </si>
  <si>
    <t>1.4.2.</t>
  </si>
  <si>
    <t>საქართველოს ნაციონალური GMP (კარგი საწარმოო პრაქტიკის) სტანდარტთან შესაბამისობის დადგენა და GMP სერტიფიკატის გაცემა - არასტერილური აქტიური სუბსტანცია</t>
  </si>
  <si>
    <t>1.5.</t>
  </si>
  <si>
    <t>1.5.1.</t>
  </si>
  <si>
    <t>1.5.2.</t>
  </si>
  <si>
    <t>1.6.</t>
  </si>
  <si>
    <t>GDP</t>
  </si>
  <si>
    <t>2.1.</t>
  </si>
  <si>
    <t xml:space="preserve">საქართველოს ნაციონალური GDP (კარგი საწარმოო პრაქტიკის) სტანდარტთან შესაბამისობის დადგენა და GDP სერტიფიკატის გაცემა </t>
  </si>
  <si>
    <t>2.2.</t>
  </si>
  <si>
    <t xml:space="preserve">2.2.1. </t>
  </si>
  <si>
    <t xml:space="preserve">2.2.2. </t>
  </si>
  <si>
    <t xml:space="preserve">2.3. </t>
  </si>
  <si>
    <t>GDP სერტიფიკატის დამატებითი ეგზემპლარის გაცემა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</si>
</sst>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1"/>
      <color theme="1"/>
      <name val="Calibri"/>
      <family val="2"/>
      <charset val="204"/>
      <scheme val="minor"/>
    </font>
    <font>
      <i/>
      <sz val="11"/>
      <color rgb="FF000000"/>
      <name val="Sylfae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164" fontId="0" fillId="0" borderId="1" xfId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64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64" fontId="9" fillId="0" borderId="1" xfId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3"/>
  <sheetViews>
    <sheetView tabSelected="1" topLeftCell="A16" workbookViewId="0">
      <selection activeCell="B21" sqref="B21"/>
    </sheetView>
  </sheetViews>
  <sheetFormatPr defaultRowHeight="15" x14ac:dyDescent="0.25"/>
  <cols>
    <col min="1" max="1" width="11.5703125" style="2" customWidth="1"/>
    <col min="2" max="2" width="41.85546875" style="2" customWidth="1"/>
    <col min="3" max="3" width="11.7109375" style="2" customWidth="1"/>
    <col min="4" max="4" width="13.42578125" style="2" customWidth="1"/>
    <col min="5" max="5" width="11.42578125" style="2" customWidth="1"/>
    <col min="6" max="6" width="10.5703125" style="2" customWidth="1"/>
    <col min="7" max="7" width="8.5703125" style="2" customWidth="1"/>
    <col min="8" max="8" width="10.5703125" style="2" customWidth="1"/>
    <col min="9" max="16384" width="9.140625" style="2"/>
  </cols>
  <sheetData>
    <row r="2" spans="1:8" s="1" customFormat="1" ht="60" x14ac:dyDescent="0.25">
      <c r="A2" s="3" t="s">
        <v>0</v>
      </c>
      <c r="B2" s="3" t="s">
        <v>1</v>
      </c>
      <c r="C2" s="3" t="s">
        <v>2</v>
      </c>
      <c r="D2" s="3" t="s">
        <v>7</v>
      </c>
      <c r="E2" s="3" t="s">
        <v>3</v>
      </c>
      <c r="F2" s="3" t="s">
        <v>5</v>
      </c>
      <c r="G2" s="3" t="s">
        <v>4</v>
      </c>
      <c r="H2" s="3" t="s">
        <v>13</v>
      </c>
    </row>
    <row r="3" spans="1:8" s="1" customFormat="1" x14ac:dyDescent="0.25">
      <c r="A3" s="3">
        <v>1</v>
      </c>
      <c r="B3" s="9" t="s">
        <v>14</v>
      </c>
      <c r="C3" s="3"/>
      <c r="D3" s="3"/>
      <c r="E3" s="3"/>
      <c r="F3" s="3"/>
      <c r="G3" s="3"/>
      <c r="H3" s="3"/>
    </row>
    <row r="4" spans="1:8" ht="30" x14ac:dyDescent="0.25">
      <c r="A4" s="7" t="s">
        <v>15</v>
      </c>
      <c r="B4" s="5" t="s">
        <v>6</v>
      </c>
      <c r="C4" s="14">
        <f>9.8+23</f>
        <v>32.799999999999997</v>
      </c>
      <c r="D4" s="15">
        <v>9</v>
      </c>
      <c r="E4" s="14">
        <f>C4*D4</f>
        <v>295.2</v>
      </c>
      <c r="F4" s="14">
        <f>E4*0.2</f>
        <v>59.04</v>
      </c>
      <c r="G4" s="14">
        <f>(E4+F4)*0.18</f>
        <v>63.763199999999998</v>
      </c>
      <c r="H4" s="8">
        <f>SUM(E4:G4)</f>
        <v>418.00319999999999</v>
      </c>
    </row>
    <row r="5" spans="1:8" ht="75" x14ac:dyDescent="0.25">
      <c r="A5" s="7" t="s">
        <v>16</v>
      </c>
      <c r="B5" s="5" t="s">
        <v>18</v>
      </c>
      <c r="C5" s="8"/>
      <c r="D5" s="7"/>
      <c r="E5" s="8"/>
      <c r="F5" s="8"/>
      <c r="G5" s="8"/>
      <c r="H5" s="8">
        <v>6502.27</v>
      </c>
    </row>
    <row r="6" spans="1:8" ht="30" x14ac:dyDescent="0.25">
      <c r="A6" s="10" t="s">
        <v>17</v>
      </c>
      <c r="B6" s="4" t="s">
        <v>8</v>
      </c>
      <c r="C6" s="6">
        <f t="shared" ref="C6:C9" si="0">9.8+23</f>
        <v>32.799999999999997</v>
      </c>
      <c r="D6" s="4">
        <v>60</v>
      </c>
      <c r="E6" s="6">
        <f t="shared" ref="E6:E19" si="1">C6*D6</f>
        <v>1967.9999999999998</v>
      </c>
      <c r="F6" s="6">
        <f t="shared" ref="F6:F19" si="2">E6*0.2</f>
        <v>393.59999999999997</v>
      </c>
      <c r="G6" s="6">
        <f t="shared" ref="G6:G19" si="3">(E6+F6)*0.18</f>
        <v>425.08799999999997</v>
      </c>
      <c r="H6" s="6">
        <f t="shared" ref="H6:H19" si="4">SUM(E6:G6)</f>
        <v>2786.6880000000001</v>
      </c>
    </row>
    <row r="7" spans="1:8" x14ac:dyDescent="0.25">
      <c r="A7" s="4" t="s">
        <v>19</v>
      </c>
      <c r="B7" s="5" t="s">
        <v>20</v>
      </c>
      <c r="C7" s="6">
        <f t="shared" si="0"/>
        <v>32.799999999999997</v>
      </c>
      <c r="D7" s="4">
        <v>80</v>
      </c>
      <c r="E7" s="6">
        <f t="shared" si="1"/>
        <v>2624</v>
      </c>
      <c r="F7" s="6">
        <f t="shared" si="2"/>
        <v>524.80000000000007</v>
      </c>
      <c r="G7" s="6">
        <f t="shared" si="3"/>
        <v>566.78399999999999</v>
      </c>
      <c r="H7" s="6">
        <f t="shared" si="4"/>
        <v>3715.5840000000003</v>
      </c>
    </row>
    <row r="8" spans="1:8" ht="90" x14ac:dyDescent="0.25">
      <c r="A8" s="4" t="s">
        <v>21</v>
      </c>
      <c r="B8" s="5" t="s">
        <v>22</v>
      </c>
      <c r="C8" s="6"/>
      <c r="D8" s="4"/>
      <c r="E8" s="6"/>
      <c r="F8" s="6"/>
      <c r="G8" s="6"/>
      <c r="H8" s="11">
        <v>4272.92</v>
      </c>
    </row>
    <row r="9" spans="1:8" ht="30" x14ac:dyDescent="0.25">
      <c r="A9" s="10" t="s">
        <v>23</v>
      </c>
      <c r="B9" s="4" t="s">
        <v>8</v>
      </c>
      <c r="C9" s="6">
        <f t="shared" si="0"/>
        <v>32.799999999999997</v>
      </c>
      <c r="D9" s="4">
        <v>60</v>
      </c>
      <c r="E9" s="6">
        <f t="shared" ref="E9" si="5">C9*D9</f>
        <v>1967.9999999999998</v>
      </c>
      <c r="F9" s="6">
        <f t="shared" ref="F9" si="6">E9*0.2</f>
        <v>393.59999999999997</v>
      </c>
      <c r="G9" s="6">
        <f t="shared" ref="G9" si="7">(E9+F9)*0.18</f>
        <v>425.08799999999997</v>
      </c>
      <c r="H9" s="6">
        <f t="shared" ref="H9" si="8">SUM(E9:G9)</f>
        <v>2786.6880000000001</v>
      </c>
    </row>
    <row r="10" spans="1:8" x14ac:dyDescent="0.25">
      <c r="A10" s="4" t="s">
        <v>24</v>
      </c>
      <c r="B10" s="5" t="s">
        <v>20</v>
      </c>
      <c r="C10" s="6">
        <f>9.8+23</f>
        <v>32.799999999999997</v>
      </c>
      <c r="D10" s="4">
        <v>32</v>
      </c>
      <c r="E10" s="6">
        <f t="shared" si="1"/>
        <v>1049.5999999999999</v>
      </c>
      <c r="F10" s="6">
        <f t="shared" si="2"/>
        <v>209.92</v>
      </c>
      <c r="G10" s="6">
        <f t="shared" si="3"/>
        <v>226.71359999999999</v>
      </c>
      <c r="H10" s="6">
        <f t="shared" si="4"/>
        <v>1486.2336</v>
      </c>
    </row>
    <row r="11" spans="1:8" ht="75" x14ac:dyDescent="0.25">
      <c r="A11" s="4" t="s">
        <v>27</v>
      </c>
      <c r="B11" s="5" t="s">
        <v>26</v>
      </c>
      <c r="C11" s="6"/>
      <c r="D11" s="4"/>
      <c r="E11" s="6"/>
      <c r="F11" s="6"/>
      <c r="G11" s="6"/>
      <c r="H11" s="8">
        <v>6502.27</v>
      </c>
    </row>
    <row r="12" spans="1:8" ht="30" x14ac:dyDescent="0.25">
      <c r="A12" s="4" t="s">
        <v>28</v>
      </c>
      <c r="B12" s="4" t="s">
        <v>8</v>
      </c>
      <c r="C12" s="6">
        <f t="shared" ref="C12" si="9">9.8+23</f>
        <v>32.799999999999997</v>
      </c>
      <c r="D12" s="4">
        <v>60</v>
      </c>
      <c r="E12" s="6">
        <f t="shared" ref="E12" si="10">C12*D12</f>
        <v>1967.9999999999998</v>
      </c>
      <c r="F12" s="6">
        <f t="shared" ref="F12" si="11">E12*0.2</f>
        <v>393.59999999999997</v>
      </c>
      <c r="G12" s="6">
        <f t="shared" ref="G12" si="12">(E12+F12)*0.18</f>
        <v>425.08799999999997</v>
      </c>
      <c r="H12" s="6">
        <f t="shared" ref="H12" si="13">SUM(E12:G12)</f>
        <v>2786.6880000000001</v>
      </c>
    </row>
    <row r="13" spans="1:8" x14ac:dyDescent="0.25">
      <c r="A13" s="4" t="s">
        <v>29</v>
      </c>
      <c r="B13" s="5" t="s">
        <v>20</v>
      </c>
      <c r="C13" s="6">
        <f>9.8+23</f>
        <v>32.799999999999997</v>
      </c>
      <c r="D13" s="4">
        <v>80</v>
      </c>
      <c r="E13" s="6">
        <f t="shared" si="1"/>
        <v>2624</v>
      </c>
      <c r="F13" s="6">
        <f t="shared" si="2"/>
        <v>524.80000000000007</v>
      </c>
      <c r="G13" s="6">
        <f t="shared" si="3"/>
        <v>566.78399999999999</v>
      </c>
      <c r="H13" s="6">
        <f t="shared" si="4"/>
        <v>3715.5840000000003</v>
      </c>
    </row>
    <row r="14" spans="1:8" ht="75" x14ac:dyDescent="0.25">
      <c r="A14" s="7" t="s">
        <v>31</v>
      </c>
      <c r="B14" s="5" t="s">
        <v>30</v>
      </c>
      <c r="C14" s="6"/>
      <c r="D14" s="4"/>
      <c r="E14" s="6"/>
      <c r="F14" s="6"/>
      <c r="G14" s="6"/>
      <c r="H14" s="11">
        <v>4272.92</v>
      </c>
    </row>
    <row r="15" spans="1:8" ht="30" x14ac:dyDescent="0.25">
      <c r="A15" s="4" t="s">
        <v>32</v>
      </c>
      <c r="B15" s="4" t="s">
        <v>8</v>
      </c>
      <c r="C15" s="6">
        <f t="shared" ref="C15" si="14">9.8+23</f>
        <v>32.799999999999997</v>
      </c>
      <c r="D15" s="4">
        <v>60</v>
      </c>
      <c r="E15" s="6">
        <f t="shared" ref="E15" si="15">C15*D15</f>
        <v>1967.9999999999998</v>
      </c>
      <c r="F15" s="6">
        <f t="shared" ref="F15" si="16">E15*0.2</f>
        <v>393.59999999999997</v>
      </c>
      <c r="G15" s="6">
        <f t="shared" ref="G15" si="17">(E15+F15)*0.18</f>
        <v>425.08799999999997</v>
      </c>
      <c r="H15" s="6">
        <f t="shared" ref="H15" si="18">SUM(E15:G15)</f>
        <v>2786.6880000000001</v>
      </c>
    </row>
    <row r="16" spans="1:8" ht="30" x14ac:dyDescent="0.25">
      <c r="A16" s="4" t="s">
        <v>33</v>
      </c>
      <c r="B16" s="5" t="s">
        <v>25</v>
      </c>
      <c r="C16" s="6">
        <f>9.8+23</f>
        <v>32.799999999999997</v>
      </c>
      <c r="D16" s="4">
        <v>32</v>
      </c>
      <c r="E16" s="6">
        <f t="shared" si="1"/>
        <v>1049.5999999999999</v>
      </c>
      <c r="F16" s="6">
        <f t="shared" si="2"/>
        <v>209.92</v>
      </c>
      <c r="G16" s="6">
        <f t="shared" si="3"/>
        <v>226.71359999999999</v>
      </c>
      <c r="H16" s="6">
        <f t="shared" si="4"/>
        <v>1486.2336</v>
      </c>
    </row>
    <row r="17" spans="1:8" ht="30" x14ac:dyDescent="0.25">
      <c r="A17" s="7" t="s">
        <v>34</v>
      </c>
      <c r="B17" s="5" t="s">
        <v>9</v>
      </c>
      <c r="C17" s="6">
        <f>9.8+23</f>
        <v>32.799999999999997</v>
      </c>
      <c r="D17" s="4">
        <v>3</v>
      </c>
      <c r="E17" s="6">
        <f t="shared" si="1"/>
        <v>98.399999999999991</v>
      </c>
      <c r="F17" s="6">
        <f t="shared" si="2"/>
        <v>19.68</v>
      </c>
      <c r="G17" s="6">
        <f t="shared" si="3"/>
        <v>21.254399999999997</v>
      </c>
      <c r="H17" s="11">
        <f t="shared" si="4"/>
        <v>139.33439999999999</v>
      </c>
    </row>
    <row r="18" spans="1:8" x14ac:dyDescent="0.25">
      <c r="A18" s="13">
        <v>2</v>
      </c>
      <c r="B18" s="16" t="s">
        <v>35</v>
      </c>
      <c r="C18" s="6"/>
      <c r="D18" s="4"/>
      <c r="E18" s="6"/>
      <c r="F18" s="6"/>
      <c r="G18" s="6"/>
      <c r="H18" s="6"/>
    </row>
    <row r="19" spans="1:8" ht="33.75" customHeight="1" x14ac:dyDescent="0.25">
      <c r="A19" s="7" t="s">
        <v>36</v>
      </c>
      <c r="B19" s="5" t="s">
        <v>10</v>
      </c>
      <c r="C19" s="14">
        <f t="shared" ref="C19:C23" si="19">9.8+12</f>
        <v>21.8</v>
      </c>
      <c r="D19" s="15">
        <v>9</v>
      </c>
      <c r="E19" s="14">
        <f t="shared" si="1"/>
        <v>196.20000000000002</v>
      </c>
      <c r="F19" s="14">
        <f t="shared" si="2"/>
        <v>39.240000000000009</v>
      </c>
      <c r="G19" s="14">
        <f t="shared" si="3"/>
        <v>42.379200000000004</v>
      </c>
      <c r="H19" s="8">
        <f t="shared" si="4"/>
        <v>277.81920000000002</v>
      </c>
    </row>
    <row r="20" spans="1:8" ht="80.25" customHeight="1" x14ac:dyDescent="0.25">
      <c r="A20" s="7" t="s">
        <v>38</v>
      </c>
      <c r="B20" s="5" t="s">
        <v>37</v>
      </c>
      <c r="C20" s="8"/>
      <c r="D20" s="7"/>
      <c r="E20" s="8"/>
      <c r="F20" s="8"/>
      <c r="G20" s="8"/>
      <c r="H20" s="8">
        <v>2839.93</v>
      </c>
    </row>
    <row r="21" spans="1:8" ht="30" x14ac:dyDescent="0.25">
      <c r="A21" s="4" t="s">
        <v>39</v>
      </c>
      <c r="B21" s="4" t="s">
        <v>11</v>
      </c>
      <c r="C21" s="6">
        <f t="shared" si="19"/>
        <v>21.8</v>
      </c>
      <c r="D21" s="4">
        <v>60</v>
      </c>
      <c r="E21" s="6">
        <f t="shared" ref="E21" si="20">C21*D21</f>
        <v>1308</v>
      </c>
      <c r="F21" s="6">
        <f t="shared" ref="F21" si="21">E21*0.2</f>
        <v>261.60000000000002</v>
      </c>
      <c r="G21" s="6">
        <f t="shared" ref="G21" si="22">(E21+F21)*0.18</f>
        <v>282.52799999999996</v>
      </c>
      <c r="H21" s="6">
        <f t="shared" ref="H21" si="23">SUM(E21:G21)</f>
        <v>1852.1279999999999</v>
      </c>
    </row>
    <row r="22" spans="1:8" x14ac:dyDescent="0.25">
      <c r="A22" s="4" t="s">
        <v>40</v>
      </c>
      <c r="B22" s="5" t="s">
        <v>12</v>
      </c>
      <c r="C22" s="6">
        <f t="shared" si="19"/>
        <v>21.8</v>
      </c>
      <c r="D22" s="4">
        <v>32</v>
      </c>
      <c r="E22" s="6">
        <f t="shared" ref="E22" si="24">C22*D22</f>
        <v>697.6</v>
      </c>
      <c r="F22" s="6">
        <f t="shared" ref="F22" si="25">E22*0.2</f>
        <v>139.52000000000001</v>
      </c>
      <c r="G22" s="6">
        <f t="shared" ref="G22" si="26">(E22+F22)*0.18</f>
        <v>150.6816</v>
      </c>
      <c r="H22" s="6">
        <f t="shared" ref="H22" si="27">SUM(E22:G22)</f>
        <v>987.80160000000001</v>
      </c>
    </row>
    <row r="23" spans="1:8" ht="30" x14ac:dyDescent="0.25">
      <c r="A23" s="12" t="s">
        <v>41</v>
      </c>
      <c r="B23" s="5" t="s">
        <v>42</v>
      </c>
      <c r="C23" s="6">
        <f t="shared" si="19"/>
        <v>21.8</v>
      </c>
      <c r="D23" s="4">
        <v>3</v>
      </c>
      <c r="E23" s="6">
        <f t="shared" ref="E23" si="28">C23*D23</f>
        <v>65.400000000000006</v>
      </c>
      <c r="F23" s="6">
        <f t="shared" ref="F23" si="29">E23*0.2</f>
        <v>13.080000000000002</v>
      </c>
      <c r="G23" s="6">
        <f t="shared" ref="G23" si="30">(E23+F23)*0.18</f>
        <v>14.1264</v>
      </c>
      <c r="H23" s="11">
        <f t="shared" ref="H23" si="31">SUM(E23:G23)</f>
        <v>92.606400000000008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2019-06-24T10:47:00Z</dcterms:modified>
</cp:coreProperties>
</file>