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B27" i="2"/>
  <c r="D67" i="2" l="1"/>
  <c r="D66" i="2"/>
  <c r="D65" i="2" s="1"/>
  <c r="C65" i="2"/>
  <c r="B65" i="2"/>
  <c r="D64" i="2"/>
  <c r="D63" i="2"/>
  <c r="D62" i="2" s="1"/>
  <c r="C62" i="2"/>
  <c r="B62" i="2"/>
  <c r="D58" i="2"/>
  <c r="D60" i="2"/>
  <c r="D61" i="2"/>
  <c r="D59" i="2"/>
  <c r="C58" i="2"/>
  <c r="B58" i="2"/>
  <c r="D56" i="2"/>
  <c r="D57" i="2"/>
  <c r="D55" i="2"/>
  <c r="D54" i="2" s="1"/>
  <c r="C54" i="2"/>
  <c r="B54" i="2"/>
  <c r="D49" i="2"/>
  <c r="D50" i="2"/>
  <c r="D51" i="2"/>
  <c r="D52" i="2"/>
  <c r="D47" i="2" s="1"/>
  <c r="D53" i="2"/>
  <c r="D48" i="2"/>
  <c r="C47" i="2"/>
  <c r="B47" i="2"/>
  <c r="D43" i="2"/>
  <c r="D44" i="2"/>
  <c r="D45" i="2"/>
  <c r="D46" i="2"/>
  <c r="D42" i="2"/>
  <c r="D41" i="2" s="1"/>
  <c r="C41" i="2"/>
  <c r="B41" i="2"/>
  <c r="D38" i="2"/>
  <c r="D39" i="2"/>
  <c r="D40" i="2"/>
  <c r="D37" i="2"/>
  <c r="D36" i="2" s="1"/>
  <c r="C36" i="2"/>
  <c r="B36" i="2"/>
  <c r="D29" i="2"/>
  <c r="D30" i="2"/>
  <c r="D31" i="2"/>
  <c r="D32" i="2"/>
  <c r="D33" i="2"/>
  <c r="D34" i="2"/>
  <c r="D35" i="2"/>
  <c r="D28" i="2"/>
  <c r="D20" i="2"/>
  <c r="D21" i="2"/>
  <c r="D22" i="2"/>
  <c r="D23" i="2"/>
  <c r="D24" i="2"/>
  <c r="D25" i="2"/>
  <c r="D26" i="2"/>
  <c r="D19" i="2"/>
  <c r="D18" i="2" s="1"/>
  <c r="C18" i="2"/>
  <c r="B18" i="2"/>
  <c r="D14" i="2"/>
  <c r="D15" i="2"/>
  <c r="D16" i="2"/>
  <c r="D17" i="2"/>
  <c r="D13" i="2"/>
  <c r="D12" i="2" s="1"/>
  <c r="C12" i="2"/>
  <c r="B12" i="2"/>
  <c r="D5" i="2"/>
  <c r="D6" i="2"/>
  <c r="D7" i="2"/>
  <c r="D8" i="2"/>
  <c r="D9" i="2"/>
  <c r="D10" i="2"/>
  <c r="D11" i="2"/>
  <c r="D4" i="2"/>
  <c r="D3" i="2" s="1"/>
  <c r="C3" i="2"/>
  <c r="B3" i="2"/>
  <c r="D27" i="2" l="1"/>
  <c r="D69" i="2" s="1"/>
</calcChain>
</file>

<file path=xl/sharedStrings.xml><?xml version="1.0" encoding="utf-8"?>
<sst xmlns="http://schemas.openxmlformats.org/spreadsheetml/2006/main" count="69" uniqueCount="68">
  <si>
    <t>ნარკომანიით დაავადებულ პაციენტთა მკურნალობა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</si>
  <si>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</si>
  <si>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</si>
  <si>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 xml:space="preserve">ფსიქო-სოციალური რეაბილიტაციის უზრუნველყოფა </t>
  </si>
  <si>
    <t xml:space="preserve"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</si>
  <si>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შესყიდვა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</si>
  <si>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</si>
  <si>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ეფექტურობის შეფასების კომპონენტი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</si>
  <si>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</si>
  <si>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სხვაობა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</si>
  <si>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</si>
  <si>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</si>
  <si>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</si>
  <si>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</si>
  <si>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</si>
  <si>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დიაბეტის მართვა</t>
  </si>
  <si>
    <t xml:space="preserve"> შაქრიანი დიაბეტით დაავადებულ ბავშვთა მომსახურება </t>
  </si>
  <si>
    <t xml:space="preserve"> სპეციალიზებული ამბულატორიული დახმარება </t>
  </si>
  <si>
    <t xml:space="preserve"> შაქრიანი დიაბეტით დაავადებულ პაციენტთა მედიკამენტებით უზრუნველყოფა </t>
  </si>
  <si>
    <t xml:space="preserve"> უშაქრო დიაბეტით დაავადებულთა მედიკამენტებით უზრუნველყოფა </t>
  </si>
  <si>
    <t xml:space="preserve"> სპეციალურ სამკურნალო საშუალებათა ტრანსპორტირების, შენახვისა და გაცემის ხარჯები 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</si>
  <si>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</si>
  <si>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</si>
  <si>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</si>
  <si>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</si>
  <si>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</si>
  <si>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</si>
  <si>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</si>
  <si>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ტუბერკულოზის მართვა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</si>
  <si>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</si>
  <si>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>ლაბორატორიული კონტროლი და ნახველის ლოჯისტიკა, მ.შ: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</si>
  <si>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</si>
  <si>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 xml:space="preserve">სტაციონარული მომსახურება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</si>
  <si>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</si>
  <si>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</si>
  <si>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</si>
  <si>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</si>
  <si>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აივ ინფექცია/შიდსი</t>
  </si>
  <si>
    <t xml:space="preserve">აივ-ინფექციაზე/შიდსზე ნებაყოფლობითი კონსულტირება და ტესტირება, მათ შორის: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</si>
  <si>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</si>
  <si>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აივ-ინფექციით/შიდსით დაავადებულთა ამბულატორიული მომსახურებით უზრუნველყოფა </t>
  </si>
  <si>
    <t xml:space="preserve">აივ-ინფექციით/შიდსით დაავადებულთა სტაციონარული მომსახურებით უზრუნველყოფა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</si>
  <si>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</si>
  <si>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დედათა და ბავშვთა ჯანმრთელობა</t>
  </si>
  <si>
    <t xml:space="preserve">ანტენატალური მეთვალყურეობა, მათ შორის: </t>
  </si>
  <si>
    <t xml:space="preserve"> სამედიცინო მომსახურება სიფილისზე ეჭვის შემთხვევაში </t>
  </si>
  <si>
    <t xml:space="preserve">გენეტიკური პათოლოგიების ადრეული გამოვლენა 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</si>
  <si>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</si>
  <si>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</t>
  </si>
  <si>
    <t xml:space="preserve">ახალშობილთა სმენის სკრინინგული გამოკვლევა </t>
  </si>
  <si>
    <t xml:space="preserve">მედიკამენტებითა და საკვები დანამატით უზრუნველყოფა, მათ შორის: </t>
  </si>
  <si>
    <t xml:space="preserve">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</si>
  <si>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</si>
  <si>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</si>
  <si>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სასწრაფო სამედიცინო გადაუდებელი დახმარება და სამედიცინო ტრანსპორტირება მ.შ.:</t>
  </si>
  <si>
    <t>ბათუმის/ხელვაჩაურის მუნიციპალიტეტების ტერიტორიაზე  სასწრაფო სამედიცინო გადაუდებელი დახმარება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</si>
  <si>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</si>
  <si>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</si>
  <si>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</si>
  <si>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 xml:space="preserve">ფილტვის ქრონიკული დაავადებების რეაბილიტაციის კომპონენტი </t>
  </si>
  <si>
    <t>თავდაცვის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</si>
  <si>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</si>
  <si>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</si>
  <si>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</si>
  <si>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ლოჯისტიკის კომპონენტი</t>
  </si>
  <si>
    <t>დ ა ს ა ხ ე ლ ე ბ ა</t>
  </si>
  <si>
    <t>დაზუსტებული ბიუჯეტი</t>
  </si>
  <si>
    <t>დაგეგმილი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</si>
</sst>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name val="Sylfaen"/>
      <family val="1"/>
    </font>
    <font>
      <b/>
      <sz val="12"/>
      <color theme="3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rgb="FF000000"/>
      <name val="Sylfaen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6" tint="0.59999389629810485"/>
        </stop>
      </gradientFill>
    </fill>
  </fills>
  <borders count="4">
    <border>
      <left/>
      <right/>
      <top/>
      <bottom/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4" fontId="0" fillId="0" borderId="3" xfId="0" applyNumberForma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Border="1"/>
    <xf numFmtId="43" fontId="6" fillId="3" borderId="2" xfId="1" applyNumberFormat="1" applyFont="1" applyFill="1" applyBorder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4" fontId="0" fillId="0" borderId="0" xfId="0" applyNumberFormat="1"/>
    <xf numFmtId="164" fontId="0" fillId="0" borderId="3" xfId="0" applyNumberFormat="1" applyFill="1" applyBorder="1" applyAlignment="1">
      <alignment horizontal="center" vertical="center"/>
    </xf>
    <xf numFmtId="43" fontId="0" fillId="0" borderId="3" xfId="1" applyFont="1" applyBorder="1"/>
    <xf numFmtId="4" fontId="0" fillId="0" borderId="3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2" xfId="0" applyNumberFormat="1" applyFill="1" applyBorder="1"/>
    <xf numFmtId="0" fontId="5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9"/>
  <sheetViews>
    <sheetView tabSelected="1" topLeftCell="A37" workbookViewId="0">
      <selection activeCell="H42" sqref="H42"/>
    </sheetView>
  </sheetViews>
  <sheetFormatPr defaultRowHeight="15" x14ac:dyDescent="0.25"/>
  <cols>
    <col min="1" max="1" width="64.28515625" customWidth="1"/>
    <col min="2" max="2" width="13.140625" customWidth="1"/>
    <col min="3" max="3" width="12.140625" customWidth="1"/>
    <col min="8" max="8" width="13.28515625" bestFit="1" customWidth="1"/>
  </cols>
  <sheetData>
    <row r="2" spans="1:4" ht="22.5" x14ac:dyDescent="0.25">
      <c r="A2" s="16" t="s">
        <v>65</v>
      </c>
      <c r="B2" s="17" t="s">
        <v>66</v>
      </c>
      <c r="C2" s="17" t="s">
        <v>67</v>
      </c>
      <c r="D2" s="17" t="s">
        <v>9</v>
      </c>
    </row>
    <row r="3" spans="1:4" ht="16.5" thickBot="1" x14ac:dyDescent="0.3">
      <c r="A3" s="1" t="s">
        <v>28</v>
      </c>
      <c r="B3" s="4">
        <f>B4+B5+B7+B8+B9+B10+B11</f>
        <v>15391.4</v>
      </c>
      <c r="C3" s="4">
        <f>C4+C5+C7+C8+C9+C10+C11</f>
        <v>13786.400000000001</v>
      </c>
      <c r="D3" s="5">
        <f>D4+D5+D7+D8+D9+D10+D11</f>
        <v>-1604.9999999999991</v>
      </c>
    </row>
    <row r="4" spans="1:4" ht="34.5" thickTop="1" x14ac:dyDescent="0.25">
      <c r="A4" s="2" t="s">
        <v>29</v>
      </c>
      <c r="B4" s="3">
        <v>3121</v>
      </c>
      <c r="C4" s="3">
        <v>2823.8</v>
      </c>
      <c r="D4" s="6">
        <f>C4-B4</f>
        <v>-297.19999999999982</v>
      </c>
    </row>
    <row r="5" spans="1:4" x14ac:dyDescent="0.25">
      <c r="A5" s="2" t="s">
        <v>30</v>
      </c>
      <c r="B5" s="3">
        <v>1160</v>
      </c>
      <c r="C5" s="3">
        <v>1160</v>
      </c>
      <c r="D5" s="6">
        <f t="shared" ref="D5:D11" si="0">C5-B5</f>
        <v>0</v>
      </c>
    </row>
    <row r="6" spans="1:4" ht="45" x14ac:dyDescent="0.25">
      <c r="A6" s="2" t="s">
        <v>31</v>
      </c>
      <c r="B6" s="3">
        <v>200</v>
      </c>
      <c r="C6" s="3">
        <v>200</v>
      </c>
      <c r="D6" s="6">
        <f t="shared" si="0"/>
        <v>0</v>
      </c>
    </row>
    <row r="7" spans="1:4" x14ac:dyDescent="0.25">
      <c r="A7" s="2" t="s">
        <v>32</v>
      </c>
      <c r="B7" s="3">
        <v>9373.4</v>
      </c>
      <c r="C7" s="3">
        <v>8065.6</v>
      </c>
      <c r="D7" s="6">
        <f t="shared" si="0"/>
        <v>-1307.7999999999993</v>
      </c>
    </row>
    <row r="8" spans="1:4" ht="22.5" x14ac:dyDescent="0.25">
      <c r="A8" s="2" t="s">
        <v>33</v>
      </c>
      <c r="B8" s="3">
        <v>39.200000000000003</v>
      </c>
      <c r="C8" s="3">
        <v>39.200000000000003</v>
      </c>
      <c r="D8" s="6">
        <f t="shared" si="0"/>
        <v>0</v>
      </c>
    </row>
    <row r="9" spans="1:4" x14ac:dyDescent="0.25">
      <c r="A9" s="2" t="s">
        <v>34</v>
      </c>
      <c r="B9" s="3">
        <v>37.799999999999997</v>
      </c>
      <c r="C9" s="3">
        <v>37.799999999999997</v>
      </c>
      <c r="D9" s="6">
        <f t="shared" si="0"/>
        <v>0</v>
      </c>
    </row>
    <row r="10" spans="1:4" ht="22.5" x14ac:dyDescent="0.25">
      <c r="A10" s="2" t="s">
        <v>35</v>
      </c>
      <c r="B10" s="3">
        <v>1380</v>
      </c>
      <c r="C10" s="3">
        <v>1380</v>
      </c>
      <c r="D10" s="6">
        <f t="shared" si="0"/>
        <v>0</v>
      </c>
    </row>
    <row r="11" spans="1:4" ht="45" x14ac:dyDescent="0.25">
      <c r="A11" s="2" t="s">
        <v>36</v>
      </c>
      <c r="B11" s="3">
        <v>280</v>
      </c>
      <c r="C11" s="3">
        <v>280</v>
      </c>
      <c r="D11" s="6">
        <f t="shared" si="0"/>
        <v>0</v>
      </c>
    </row>
    <row r="12" spans="1:4" ht="16.5" thickBot="1" x14ac:dyDescent="0.3">
      <c r="A12" s="1" t="s">
        <v>37</v>
      </c>
      <c r="B12" s="4">
        <f>B13+B15+B16+B17</f>
        <v>11860</v>
      </c>
      <c r="C12" s="4">
        <f>C13+C15+C16+C17</f>
        <v>11760</v>
      </c>
      <c r="D12" s="5">
        <f>D13+D15+D16+D17</f>
        <v>-100</v>
      </c>
    </row>
    <row r="13" spans="1:4" ht="23.25" thickTop="1" x14ac:dyDescent="0.25">
      <c r="A13" s="2" t="s">
        <v>38</v>
      </c>
      <c r="B13" s="3">
        <v>3220</v>
      </c>
      <c r="C13" s="3">
        <v>3220</v>
      </c>
      <c r="D13" s="6">
        <f>C13-B13</f>
        <v>0</v>
      </c>
    </row>
    <row r="14" spans="1:4" ht="45" x14ac:dyDescent="0.25">
      <c r="A14" s="2" t="s">
        <v>39</v>
      </c>
      <c r="B14" s="3">
        <v>2500</v>
      </c>
      <c r="C14" s="3">
        <v>2500</v>
      </c>
      <c r="D14" s="6">
        <f t="shared" ref="D14:D17" si="1">C14-B14</f>
        <v>0</v>
      </c>
    </row>
    <row r="15" spans="1:4" ht="22.5" x14ac:dyDescent="0.25">
      <c r="A15" s="2" t="s">
        <v>40</v>
      </c>
      <c r="B15" s="3">
        <v>4000</v>
      </c>
      <c r="C15" s="3">
        <v>3480</v>
      </c>
      <c r="D15" s="6">
        <f t="shared" si="1"/>
        <v>-520</v>
      </c>
    </row>
    <row r="16" spans="1:4" ht="22.5" x14ac:dyDescent="0.25">
      <c r="A16" s="2" t="s">
        <v>41</v>
      </c>
      <c r="B16" s="3">
        <v>2450</v>
      </c>
      <c r="C16" s="3">
        <v>2870</v>
      </c>
      <c r="D16" s="6">
        <f t="shared" si="1"/>
        <v>420</v>
      </c>
    </row>
    <row r="17" spans="1:8" ht="22.5" x14ac:dyDescent="0.25">
      <c r="A17" s="2" t="s">
        <v>42</v>
      </c>
      <c r="B17" s="3">
        <v>2190</v>
      </c>
      <c r="C17" s="3">
        <v>2190</v>
      </c>
      <c r="D17" s="6">
        <f t="shared" si="1"/>
        <v>0</v>
      </c>
    </row>
    <row r="18" spans="1:8" ht="16.5" thickBot="1" x14ac:dyDescent="0.3">
      <c r="A18" s="1" t="s">
        <v>43</v>
      </c>
      <c r="B18" s="4">
        <f>B19+B21+B22+B23+B24+B25</f>
        <v>7733</v>
      </c>
      <c r="C18" s="4">
        <f>C19+C21+C22+C23+C24+C25</f>
        <v>7628</v>
      </c>
      <c r="D18" s="5">
        <f>D19+D21+D22+D23+D24+D25</f>
        <v>-105</v>
      </c>
    </row>
    <row r="19" spans="1:8" ht="15.75" thickTop="1" x14ac:dyDescent="0.25">
      <c r="A19" s="2" t="s">
        <v>44</v>
      </c>
      <c r="B19" s="3">
        <v>5963</v>
      </c>
      <c r="C19" s="3">
        <v>5953</v>
      </c>
      <c r="D19" s="6">
        <f>C19-B19</f>
        <v>-10</v>
      </c>
    </row>
    <row r="20" spans="1:8" x14ac:dyDescent="0.25">
      <c r="A20" s="2" t="s">
        <v>45</v>
      </c>
      <c r="B20" s="11">
        <v>45</v>
      </c>
      <c r="C20" s="11">
        <v>45</v>
      </c>
      <c r="D20" s="6">
        <f t="shared" ref="D20:D26" si="2">C20-B20</f>
        <v>0</v>
      </c>
    </row>
    <row r="21" spans="1:8" x14ac:dyDescent="0.25">
      <c r="A21" s="2" t="s">
        <v>46</v>
      </c>
      <c r="B21" s="3">
        <v>413</v>
      </c>
      <c r="C21" s="3">
        <v>380</v>
      </c>
      <c r="D21" s="6">
        <f t="shared" si="2"/>
        <v>-33</v>
      </c>
    </row>
    <row r="22" spans="1:8" ht="33.75" x14ac:dyDescent="0.25">
      <c r="A22" s="2" t="s">
        <v>47</v>
      </c>
      <c r="B22" s="3">
        <v>157</v>
      </c>
      <c r="C22" s="3">
        <v>157</v>
      </c>
      <c r="D22" s="6">
        <f t="shared" si="2"/>
        <v>0</v>
      </c>
    </row>
    <row r="23" spans="1:8" ht="22.5" x14ac:dyDescent="0.25">
      <c r="A23" s="2" t="s">
        <v>48</v>
      </c>
      <c r="B23" s="3">
        <v>900</v>
      </c>
      <c r="C23" s="3">
        <v>859</v>
      </c>
      <c r="D23" s="6">
        <f t="shared" si="2"/>
        <v>-41</v>
      </c>
    </row>
    <row r="24" spans="1:8" x14ac:dyDescent="0.25">
      <c r="A24" s="2" t="s">
        <v>49</v>
      </c>
      <c r="B24" s="3">
        <v>50</v>
      </c>
      <c r="C24" s="3">
        <v>50</v>
      </c>
      <c r="D24" s="6">
        <f t="shared" si="2"/>
        <v>0</v>
      </c>
    </row>
    <row r="25" spans="1:8" x14ac:dyDescent="0.25">
      <c r="A25" s="2" t="s">
        <v>50</v>
      </c>
      <c r="B25" s="3">
        <v>250</v>
      </c>
      <c r="C25" s="3">
        <v>229</v>
      </c>
      <c r="D25" s="6">
        <f t="shared" si="2"/>
        <v>-21</v>
      </c>
    </row>
    <row r="26" spans="1:8" ht="45" x14ac:dyDescent="0.25">
      <c r="A26" s="2" t="s">
        <v>51</v>
      </c>
      <c r="B26" s="3">
        <v>81</v>
      </c>
      <c r="C26" s="3">
        <v>60</v>
      </c>
      <c r="D26" s="6">
        <f t="shared" si="2"/>
        <v>-21</v>
      </c>
    </row>
    <row r="27" spans="1:8" ht="16.5" thickBot="1" x14ac:dyDescent="0.3">
      <c r="A27" s="1" t="s">
        <v>0</v>
      </c>
      <c r="B27" s="4">
        <f>B28+B29+B31+B32+B33+B34+B35</f>
        <v>12040</v>
      </c>
      <c r="C27" s="4">
        <f>C28+C29+C31+C32+C33+C34+C35</f>
        <v>11180</v>
      </c>
      <c r="D27" s="5">
        <f>D28+D29+D31+D32+D33+D34+D35</f>
        <v>-860</v>
      </c>
    </row>
    <row r="28" spans="1:8" ht="34.5" thickTop="1" x14ac:dyDescent="0.25">
      <c r="A28" s="2" t="s">
        <v>1</v>
      </c>
      <c r="B28" s="8">
        <v>3090</v>
      </c>
      <c r="C28" s="8">
        <v>2200</v>
      </c>
      <c r="D28" s="6">
        <f>C28-B28</f>
        <v>-890</v>
      </c>
    </row>
    <row r="29" spans="1:8" ht="33.75" x14ac:dyDescent="0.25">
      <c r="A29" s="2" t="s">
        <v>2</v>
      </c>
      <c r="B29" s="8">
        <v>7140</v>
      </c>
      <c r="C29" s="8">
        <v>7064</v>
      </c>
      <c r="D29" s="6">
        <f t="shared" ref="D29:D35" si="3">C29-B29</f>
        <v>-76</v>
      </c>
      <c r="H29" s="18"/>
    </row>
    <row r="30" spans="1:8" x14ac:dyDescent="0.25">
      <c r="A30" s="2" t="s">
        <v>3</v>
      </c>
      <c r="B30" s="8">
        <v>360</v>
      </c>
      <c r="C30" s="8">
        <v>359.9</v>
      </c>
      <c r="D30" s="6">
        <f t="shared" si="3"/>
        <v>-0.10000000000002274</v>
      </c>
    </row>
    <row r="31" spans="1:8" ht="22.5" x14ac:dyDescent="0.25">
      <c r="A31" s="2" t="s">
        <v>4</v>
      </c>
      <c r="B31" s="8">
        <v>300</v>
      </c>
      <c r="C31" s="8">
        <v>300</v>
      </c>
      <c r="D31" s="6">
        <f t="shared" si="3"/>
        <v>0</v>
      </c>
      <c r="H31" s="19"/>
    </row>
    <row r="32" spans="1:8" x14ac:dyDescent="0.25">
      <c r="A32" s="2" t="s">
        <v>5</v>
      </c>
      <c r="B32" s="8">
        <v>1054</v>
      </c>
      <c r="C32" s="8">
        <v>1167.5</v>
      </c>
      <c r="D32" s="6">
        <f t="shared" si="3"/>
        <v>113.5</v>
      </c>
    </row>
    <row r="33" spans="1:8" ht="22.5" x14ac:dyDescent="0.25">
      <c r="A33" s="2" t="s">
        <v>6</v>
      </c>
      <c r="B33" s="8">
        <v>36</v>
      </c>
      <c r="C33" s="8">
        <v>36</v>
      </c>
      <c r="D33" s="6">
        <f t="shared" si="3"/>
        <v>0</v>
      </c>
    </row>
    <row r="34" spans="1:8" x14ac:dyDescent="0.25">
      <c r="A34" s="2" t="s">
        <v>7</v>
      </c>
      <c r="B34" s="8">
        <v>120</v>
      </c>
      <c r="C34" s="8">
        <v>120</v>
      </c>
      <c r="D34" s="6">
        <f t="shared" si="3"/>
        <v>0</v>
      </c>
    </row>
    <row r="35" spans="1:8" ht="22.5" x14ac:dyDescent="0.25">
      <c r="A35" s="2" t="s">
        <v>8</v>
      </c>
      <c r="B35" s="8">
        <v>300</v>
      </c>
      <c r="C35" s="8">
        <v>292.5</v>
      </c>
      <c r="D35" s="6">
        <f t="shared" si="3"/>
        <v>-7.5</v>
      </c>
    </row>
    <row r="36" spans="1:8" ht="16.5" thickBot="1" x14ac:dyDescent="0.3">
      <c r="A36" s="1" t="s">
        <v>10</v>
      </c>
      <c r="B36" s="4">
        <f>B37+B38+B39+B40</f>
        <v>11172</v>
      </c>
      <c r="C36" s="4">
        <f>C37+C38+C39+C40</f>
        <v>7959</v>
      </c>
      <c r="D36" s="5">
        <f>D37+D38+D39+D40</f>
        <v>-3212.9999999999995</v>
      </c>
    </row>
    <row r="37" spans="1:8" ht="15.75" thickTop="1" x14ac:dyDescent="0.25">
      <c r="A37" s="7" t="s">
        <v>11</v>
      </c>
      <c r="B37" s="8">
        <v>1272</v>
      </c>
      <c r="C37" s="8">
        <v>1272</v>
      </c>
      <c r="D37" s="6">
        <f>C37-B37</f>
        <v>0</v>
      </c>
    </row>
    <row r="38" spans="1:8" x14ac:dyDescent="0.25">
      <c r="A38" s="7" t="s">
        <v>12</v>
      </c>
      <c r="B38" s="8">
        <v>7900</v>
      </c>
      <c r="C38" s="8">
        <v>6277.6</v>
      </c>
      <c r="D38" s="6">
        <f t="shared" ref="D38:D40" si="4">C38-B38</f>
        <v>-1622.3999999999996</v>
      </c>
    </row>
    <row r="39" spans="1:8" ht="22.5" x14ac:dyDescent="0.25">
      <c r="A39" s="7" t="s">
        <v>13</v>
      </c>
      <c r="B39" s="8">
        <v>800</v>
      </c>
      <c r="C39" s="8">
        <v>59.4</v>
      </c>
      <c r="D39" s="6">
        <f t="shared" si="4"/>
        <v>-740.6</v>
      </c>
      <c r="H39" s="20"/>
    </row>
    <row r="40" spans="1:8" x14ac:dyDescent="0.25">
      <c r="A40" s="7" t="s">
        <v>14</v>
      </c>
      <c r="B40" s="8">
        <v>1200</v>
      </c>
      <c r="C40" s="8">
        <v>350</v>
      </c>
      <c r="D40" s="6">
        <f t="shared" si="4"/>
        <v>-850</v>
      </c>
      <c r="H40" s="20"/>
    </row>
    <row r="41" spans="1:8" ht="16.5" thickBot="1" x14ac:dyDescent="0.3">
      <c r="A41" s="1" t="s">
        <v>15</v>
      </c>
      <c r="B41" s="4">
        <f>B42+B43+B44+B45+B46</f>
        <v>13500</v>
      </c>
      <c r="C41" s="4">
        <f>C42+C43+C44+C45+C46</f>
        <v>13874</v>
      </c>
      <c r="D41" s="5">
        <f>D42+D43+D44+D45+D46</f>
        <v>374</v>
      </c>
    </row>
    <row r="42" spans="1:8" ht="15.75" thickTop="1" x14ac:dyDescent="0.25">
      <c r="A42" s="7" t="s">
        <v>16</v>
      </c>
      <c r="B42" s="9">
        <v>1540</v>
      </c>
      <c r="C42" s="8">
        <v>1426</v>
      </c>
      <c r="D42" s="6">
        <f>C42-B42</f>
        <v>-114</v>
      </c>
    </row>
    <row r="43" spans="1:8" x14ac:dyDescent="0.25">
      <c r="A43" s="7" t="s">
        <v>17</v>
      </c>
      <c r="B43" s="9">
        <v>810</v>
      </c>
      <c r="C43" s="8">
        <v>810</v>
      </c>
      <c r="D43" s="6">
        <f t="shared" ref="D43:D46" si="5">C43-B43</f>
        <v>0</v>
      </c>
    </row>
    <row r="44" spans="1:8" ht="22.5" x14ac:dyDescent="0.25">
      <c r="A44" s="7" t="s">
        <v>18</v>
      </c>
      <c r="B44" s="9">
        <v>10733</v>
      </c>
      <c r="C44" s="8">
        <v>11221</v>
      </c>
      <c r="D44" s="6">
        <f t="shared" si="5"/>
        <v>488</v>
      </c>
    </row>
    <row r="45" spans="1:8" x14ac:dyDescent="0.25">
      <c r="A45" s="7" t="s">
        <v>19</v>
      </c>
      <c r="B45" s="9">
        <v>213</v>
      </c>
      <c r="C45" s="8">
        <v>213</v>
      </c>
      <c r="D45" s="6">
        <f t="shared" si="5"/>
        <v>0</v>
      </c>
    </row>
    <row r="46" spans="1:8" ht="22.5" x14ac:dyDescent="0.25">
      <c r="A46" s="7" t="s">
        <v>20</v>
      </c>
      <c r="B46" s="9">
        <v>204</v>
      </c>
      <c r="C46" s="8">
        <v>204</v>
      </c>
      <c r="D46" s="6">
        <f t="shared" si="5"/>
        <v>0</v>
      </c>
    </row>
    <row r="47" spans="1:8" ht="16.5" thickBot="1" x14ac:dyDescent="0.3">
      <c r="A47" s="1" t="s">
        <v>21</v>
      </c>
      <c r="B47" s="4">
        <f>B48+B49+B50+B51+B52+B53</f>
        <v>36340</v>
      </c>
      <c r="C47" s="4">
        <f>C48+C49+C50+C51+C52+C53</f>
        <v>39279</v>
      </c>
      <c r="D47" s="5">
        <f>D48+D49+D50+D51+D52+D53</f>
        <v>2939</v>
      </c>
    </row>
    <row r="48" spans="1:8" ht="15.75" thickTop="1" x14ac:dyDescent="0.25">
      <c r="A48" s="7" t="s">
        <v>22</v>
      </c>
      <c r="B48" s="8">
        <v>15974</v>
      </c>
      <c r="C48" s="8">
        <v>15974</v>
      </c>
      <c r="D48" s="6">
        <f>C48-B48</f>
        <v>0</v>
      </c>
    </row>
    <row r="49" spans="1:4" x14ac:dyDescent="0.25">
      <c r="A49" s="7" t="s">
        <v>23</v>
      </c>
      <c r="B49" s="8">
        <v>96.5</v>
      </c>
      <c r="C49" s="8">
        <v>88.5</v>
      </c>
      <c r="D49" s="6">
        <f t="shared" ref="D49:D57" si="6">C49-B49</f>
        <v>-8</v>
      </c>
    </row>
    <row r="50" spans="1:4" ht="22.5" x14ac:dyDescent="0.25">
      <c r="A50" s="7" t="s">
        <v>24</v>
      </c>
      <c r="B50" s="8">
        <v>19070</v>
      </c>
      <c r="C50" s="8">
        <v>22017</v>
      </c>
      <c r="D50" s="6">
        <f t="shared" si="6"/>
        <v>2947</v>
      </c>
    </row>
    <row r="51" spans="1:4" x14ac:dyDescent="0.25">
      <c r="A51" s="7" t="s">
        <v>25</v>
      </c>
      <c r="B51" s="8">
        <v>500</v>
      </c>
      <c r="C51" s="8">
        <v>500</v>
      </c>
      <c r="D51" s="6">
        <f t="shared" si="6"/>
        <v>0</v>
      </c>
    </row>
    <row r="52" spans="1:4" x14ac:dyDescent="0.25">
      <c r="A52" s="7" t="s">
        <v>26</v>
      </c>
      <c r="B52" s="8">
        <v>663.5</v>
      </c>
      <c r="C52" s="8">
        <v>663.5</v>
      </c>
      <c r="D52" s="6">
        <f t="shared" si="6"/>
        <v>0</v>
      </c>
    </row>
    <row r="53" spans="1:4" x14ac:dyDescent="0.25">
      <c r="A53" s="7" t="s">
        <v>27</v>
      </c>
      <c r="B53" s="8">
        <v>36</v>
      </c>
      <c r="C53" s="8">
        <v>36</v>
      </c>
      <c r="D53" s="6">
        <f t="shared" si="6"/>
        <v>0</v>
      </c>
    </row>
    <row r="54" spans="1:4" ht="23.25" thickBot="1" x14ac:dyDescent="0.3">
      <c r="A54" s="1" t="s">
        <v>52</v>
      </c>
      <c r="B54" s="4">
        <f>B55+B56</f>
        <v>45099.5</v>
      </c>
      <c r="C54" s="4">
        <f>C55+C56</f>
        <v>44980.5</v>
      </c>
      <c r="D54" s="5">
        <f>D55+D56</f>
        <v>-119</v>
      </c>
    </row>
    <row r="55" spans="1:4" ht="23.25" thickTop="1" x14ac:dyDescent="0.25">
      <c r="A55" s="7" t="s">
        <v>53</v>
      </c>
      <c r="B55" s="12">
        <v>725</v>
      </c>
      <c r="C55" s="12">
        <v>606</v>
      </c>
      <c r="D55" s="6">
        <f t="shared" si="6"/>
        <v>-119</v>
      </c>
    </row>
    <row r="56" spans="1:4" ht="22.5" x14ac:dyDescent="0.25">
      <c r="A56" s="7" t="s">
        <v>54</v>
      </c>
      <c r="B56" s="12">
        <v>44374.5</v>
      </c>
      <c r="C56" s="12">
        <v>44374.5</v>
      </c>
      <c r="D56" s="6">
        <f t="shared" si="6"/>
        <v>0</v>
      </c>
    </row>
    <row r="57" spans="1:4" ht="22.5" x14ac:dyDescent="0.25">
      <c r="A57" s="7" t="s">
        <v>55</v>
      </c>
      <c r="B57" s="12">
        <v>1227</v>
      </c>
      <c r="C57" s="12">
        <v>1227</v>
      </c>
      <c r="D57" s="6">
        <f t="shared" si="6"/>
        <v>0</v>
      </c>
    </row>
    <row r="58" spans="1:4" ht="16.5" thickBot="1" x14ac:dyDescent="0.3">
      <c r="A58" s="1" t="s">
        <v>56</v>
      </c>
      <c r="B58" s="4">
        <f>B59+B60+B61</f>
        <v>25126.6</v>
      </c>
      <c r="C58" s="4">
        <f>C59+C60+C61</f>
        <v>28926.6</v>
      </c>
      <c r="D58" s="5">
        <f>D59+D60+D61</f>
        <v>3800</v>
      </c>
    </row>
    <row r="59" spans="1:4" ht="45.75" thickTop="1" x14ac:dyDescent="0.25">
      <c r="A59" s="7" t="s">
        <v>57</v>
      </c>
      <c r="B59" s="13">
        <v>24995</v>
      </c>
      <c r="C59" s="13">
        <v>28795</v>
      </c>
      <c r="D59" s="6">
        <f>C59-B59</f>
        <v>3800</v>
      </c>
    </row>
    <row r="60" spans="1:4" ht="22.5" x14ac:dyDescent="0.25">
      <c r="A60" s="7" t="s">
        <v>58</v>
      </c>
      <c r="B60" s="13">
        <v>5</v>
      </c>
      <c r="C60" s="13">
        <v>5</v>
      </c>
      <c r="D60" s="6">
        <f t="shared" ref="D60:D61" si="7">C60-B60</f>
        <v>0</v>
      </c>
    </row>
    <row r="61" spans="1:4" x14ac:dyDescent="0.25">
      <c r="A61" s="7" t="s">
        <v>59</v>
      </c>
      <c r="B61" s="13">
        <v>126.6</v>
      </c>
      <c r="C61" s="13">
        <v>126.6</v>
      </c>
      <c r="D61" s="6">
        <f t="shared" si="7"/>
        <v>0</v>
      </c>
    </row>
    <row r="62" spans="1:4" ht="16.5" thickBot="1" x14ac:dyDescent="0.3">
      <c r="A62" s="1" t="s">
        <v>60</v>
      </c>
      <c r="B62" s="4">
        <f>B63+B64</f>
        <v>1000</v>
      </c>
      <c r="C62" s="4">
        <f>C63+C64</f>
        <v>889</v>
      </c>
      <c r="D62" s="5">
        <f>D63+D64</f>
        <v>-111</v>
      </c>
    </row>
    <row r="63" spans="1:4" ht="23.25" thickTop="1" x14ac:dyDescent="0.25">
      <c r="A63" s="7" t="s">
        <v>61</v>
      </c>
      <c r="B63" s="9">
        <v>800</v>
      </c>
      <c r="C63" s="14">
        <v>689</v>
      </c>
      <c r="D63" s="6">
        <f>C63-B63</f>
        <v>-111</v>
      </c>
    </row>
    <row r="64" spans="1:4" ht="22.5" x14ac:dyDescent="0.25">
      <c r="A64" s="7" t="s">
        <v>62</v>
      </c>
      <c r="B64" s="9">
        <v>200</v>
      </c>
      <c r="C64" s="9">
        <v>200</v>
      </c>
      <c r="D64" s="6">
        <f>C64-B64</f>
        <v>0</v>
      </c>
    </row>
    <row r="65" spans="1:4" ht="23.25" thickBot="1" x14ac:dyDescent="0.3">
      <c r="A65" s="1" t="s">
        <v>63</v>
      </c>
      <c r="B65" s="4">
        <f>B66+B67</f>
        <v>15000</v>
      </c>
      <c r="C65" s="4">
        <f>C66+C67</f>
        <v>14000</v>
      </c>
      <c r="D65" s="5">
        <f>D66+D67</f>
        <v>-1000</v>
      </c>
    </row>
    <row r="66" spans="1:4" ht="15.75" thickTop="1" x14ac:dyDescent="0.25">
      <c r="A66" s="7" t="s">
        <v>63</v>
      </c>
      <c r="B66" s="6">
        <v>14000</v>
      </c>
      <c r="C66" s="15">
        <v>13965</v>
      </c>
      <c r="D66" s="6">
        <f>C66-B66</f>
        <v>-35</v>
      </c>
    </row>
    <row r="67" spans="1:4" x14ac:dyDescent="0.25">
      <c r="A67" s="7" t="s">
        <v>64</v>
      </c>
      <c r="B67" s="6">
        <v>1000</v>
      </c>
      <c r="C67" s="9">
        <v>35</v>
      </c>
      <c r="D67" s="6">
        <f>C67-B67</f>
        <v>-965</v>
      </c>
    </row>
    <row r="69" spans="1:4" x14ac:dyDescent="0.25">
      <c r="D69" s="10">
        <f>D3+D12+D18+D27+D36+D41+D47+D54+D58+D62+D65</f>
        <v>1.8189894035458565E-12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2019-11-07T11:03:19Z</dcterms:modified>
</cp:coreProperties>
</file>