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საშტატო" sheetId="3" r:id="rId1"/>
    <sheet name="მოკლე ფორმა" sheetId="4" r:id="rId2"/>
  </sheets>
  <definedNames>
    <definedName name="_xlnm._FilterDatabase" localSheetId="1" hidden="1">'მოკლე ფორმა'!$A$2:$I$16</definedName>
    <definedName name="_xlnm._FilterDatabase" localSheetId="0" hidden="1">საშტატო!$A$2:$H$268</definedName>
    <definedName name="_xlnm.Print_Area" localSheetId="1">'მოკლე ფორმა'!$A$1:$H$16</definedName>
    <definedName name="_xlnm.Print_Area" localSheetId="0">საშტატო!$A$1:$R$268</definedName>
    <definedName name="_xlnm.Print_Titles" localSheetId="1">'მოკლე ფორმა'!$2:$2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C169" i="3" l="1"/>
  <c r="C167" i="3" s="1"/>
  <c r="F169" i="3"/>
  <c r="G169" i="3"/>
  <c r="F170" i="3"/>
  <c r="G170" i="3"/>
  <c r="J172" i="3" l="1"/>
  <c r="K172" i="3"/>
  <c r="L172" i="3"/>
  <c r="M172" i="3"/>
  <c r="L176" i="3"/>
  <c r="M176" i="3"/>
  <c r="I164" i="3"/>
  <c r="L61" i="3"/>
  <c r="M61" i="3"/>
  <c r="L10" i="3"/>
  <c r="I18" i="3"/>
  <c r="O181" i="3"/>
  <c r="L181" i="3"/>
  <c r="M181" i="3" s="1"/>
  <c r="Q181" i="3" s="1"/>
  <c r="I178" i="3"/>
  <c r="P175" i="3"/>
  <c r="O175" i="3"/>
  <c r="L175" i="3"/>
  <c r="M175" i="3" s="1"/>
  <c r="Q175" i="3" s="1"/>
  <c r="L170" i="3"/>
  <c r="M170" i="3" s="1"/>
  <c r="Q170" i="3" s="1"/>
  <c r="O171" i="3"/>
  <c r="O170" i="3"/>
  <c r="O169" i="3"/>
  <c r="O168" i="3"/>
  <c r="I169" i="3"/>
  <c r="I167" i="3" s="1"/>
  <c r="L171" i="3"/>
  <c r="F171" i="3"/>
  <c r="L168" i="3"/>
  <c r="F168" i="3"/>
  <c r="G168" i="3" s="1"/>
  <c r="O107" i="3"/>
  <c r="L107" i="3"/>
  <c r="P107" i="3" s="1"/>
  <c r="G107" i="3"/>
  <c r="O106" i="3"/>
  <c r="L106" i="3"/>
  <c r="P106" i="3" s="1"/>
  <c r="G106" i="3"/>
  <c r="O105" i="3"/>
  <c r="L105" i="3"/>
  <c r="G105" i="3"/>
  <c r="F104" i="3"/>
  <c r="I104" i="3"/>
  <c r="C104" i="3"/>
  <c r="O103" i="3"/>
  <c r="L103" i="3"/>
  <c r="M103" i="3" s="1"/>
  <c r="G103" i="3"/>
  <c r="O102" i="3"/>
  <c r="L102" i="3"/>
  <c r="P102" i="3" s="1"/>
  <c r="G102" i="3"/>
  <c r="O101" i="3"/>
  <c r="L101" i="3"/>
  <c r="M101" i="3" s="1"/>
  <c r="G101" i="3"/>
  <c r="I100" i="3"/>
  <c r="C100" i="3"/>
  <c r="O99" i="3"/>
  <c r="L99" i="3"/>
  <c r="G99" i="3"/>
  <c r="O98" i="3"/>
  <c r="L98" i="3"/>
  <c r="P98" i="3" s="1"/>
  <c r="G98" i="3"/>
  <c r="O97" i="3"/>
  <c r="L97" i="3"/>
  <c r="G97" i="3"/>
  <c r="I96" i="3"/>
  <c r="C96" i="3"/>
  <c r="O95" i="3"/>
  <c r="L95" i="3"/>
  <c r="G95" i="3"/>
  <c r="O94" i="3"/>
  <c r="L94" i="3"/>
  <c r="M94" i="3" s="1"/>
  <c r="G94" i="3"/>
  <c r="O93" i="3"/>
  <c r="L93" i="3"/>
  <c r="G93" i="3"/>
  <c r="I92" i="3"/>
  <c r="C92" i="3"/>
  <c r="O91" i="3"/>
  <c r="L91" i="3"/>
  <c r="G91" i="3"/>
  <c r="O90" i="3"/>
  <c r="L90" i="3"/>
  <c r="M90" i="3" s="1"/>
  <c r="G90" i="3"/>
  <c r="O89" i="3"/>
  <c r="L89" i="3"/>
  <c r="M89" i="3" s="1"/>
  <c r="G89" i="3"/>
  <c r="I88" i="3"/>
  <c r="C88" i="3"/>
  <c r="O87" i="3"/>
  <c r="L87" i="3"/>
  <c r="O86" i="3"/>
  <c r="L86" i="3"/>
  <c r="M86" i="3" s="1"/>
  <c r="G86" i="3"/>
  <c r="O85" i="3"/>
  <c r="L85" i="3"/>
  <c r="G85" i="3"/>
  <c r="I84" i="3"/>
  <c r="C84" i="3"/>
  <c r="O83" i="3"/>
  <c r="L83" i="3"/>
  <c r="G83" i="3"/>
  <c r="O82" i="3"/>
  <c r="L82" i="3"/>
  <c r="M82" i="3" s="1"/>
  <c r="G82" i="3"/>
  <c r="O81" i="3"/>
  <c r="L81" i="3"/>
  <c r="G81" i="3"/>
  <c r="I80" i="3"/>
  <c r="C80" i="3"/>
  <c r="O79" i="3"/>
  <c r="L79" i="3"/>
  <c r="M79" i="3" s="1"/>
  <c r="G79" i="3"/>
  <c r="O78" i="3"/>
  <c r="L78" i="3"/>
  <c r="M78" i="3" s="1"/>
  <c r="P78" i="3"/>
  <c r="O77" i="3"/>
  <c r="L77" i="3"/>
  <c r="M77" i="3" s="1"/>
  <c r="I76" i="3"/>
  <c r="C76" i="3"/>
  <c r="O75" i="3"/>
  <c r="L75" i="3"/>
  <c r="G75" i="3"/>
  <c r="O74" i="3"/>
  <c r="L74" i="3"/>
  <c r="M74" i="3" s="1"/>
  <c r="G74" i="3"/>
  <c r="O73" i="3"/>
  <c r="L73" i="3"/>
  <c r="M73" i="3" s="1"/>
  <c r="G73" i="3"/>
  <c r="I72" i="3"/>
  <c r="F72" i="3"/>
  <c r="C72" i="3"/>
  <c r="P62" i="3"/>
  <c r="O62" i="3"/>
  <c r="L62" i="3"/>
  <c r="M62" i="3" s="1"/>
  <c r="Q62" i="3" s="1"/>
  <c r="C64" i="3"/>
  <c r="I64" i="3"/>
  <c r="E65" i="3"/>
  <c r="F65" i="3" s="1"/>
  <c r="L65" i="3"/>
  <c r="M65" i="3" s="1"/>
  <c r="O65" i="3"/>
  <c r="O63" i="3"/>
  <c r="F63" i="3"/>
  <c r="O268" i="3"/>
  <c r="O267" i="3"/>
  <c r="O266" i="3"/>
  <c r="O264" i="3"/>
  <c r="O263" i="3"/>
  <c r="O262" i="3"/>
  <c r="O260" i="3"/>
  <c r="O259" i="3"/>
  <c r="O258" i="3"/>
  <c r="O256" i="3"/>
  <c r="O255" i="3"/>
  <c r="O254" i="3"/>
  <c r="O252" i="3"/>
  <c r="O251" i="3"/>
  <c r="O250" i="3"/>
  <c r="O248" i="3"/>
  <c r="O247" i="3"/>
  <c r="O246" i="3"/>
  <c r="O244" i="3"/>
  <c r="O243" i="3"/>
  <c r="O242" i="3"/>
  <c r="O240" i="3"/>
  <c r="O239" i="3"/>
  <c r="O238" i="3"/>
  <c r="O236" i="3"/>
  <c r="O235" i="3"/>
  <c r="O234" i="3"/>
  <c r="O232" i="3"/>
  <c r="O231" i="3"/>
  <c r="O230" i="3"/>
  <c r="O228" i="3"/>
  <c r="O227" i="3"/>
  <c r="O226" i="3"/>
  <c r="O224" i="3"/>
  <c r="O223" i="3"/>
  <c r="O222" i="3"/>
  <c r="O220" i="3"/>
  <c r="O219" i="3"/>
  <c r="O218" i="3"/>
  <c r="O216" i="3"/>
  <c r="O215" i="3"/>
  <c r="O214" i="3"/>
  <c r="O212" i="3"/>
  <c r="O211" i="3"/>
  <c r="O210" i="3"/>
  <c r="O209" i="3"/>
  <c r="O207" i="3"/>
  <c r="O205" i="3"/>
  <c r="O203" i="3"/>
  <c r="O202" i="3"/>
  <c r="O200" i="3"/>
  <c r="O199" i="3"/>
  <c r="O198" i="3"/>
  <c r="O197" i="3"/>
  <c r="O195" i="3"/>
  <c r="O194" i="3"/>
  <c r="O193" i="3"/>
  <c r="O192" i="3"/>
  <c r="O190" i="3"/>
  <c r="O189" i="3"/>
  <c r="O188" i="3"/>
  <c r="O186" i="3"/>
  <c r="O185" i="3"/>
  <c r="O184" i="3"/>
  <c r="O182" i="3"/>
  <c r="O180" i="3"/>
  <c r="O179" i="3"/>
  <c r="O177" i="3"/>
  <c r="O174" i="3"/>
  <c r="O173" i="3"/>
  <c r="O166" i="3"/>
  <c r="O165" i="3"/>
  <c r="O163" i="3"/>
  <c r="O162" i="3"/>
  <c r="O161" i="3"/>
  <c r="O160" i="3"/>
  <c r="O158" i="3"/>
  <c r="O157" i="3"/>
  <c r="O155" i="3"/>
  <c r="O154" i="3"/>
  <c r="O153" i="3"/>
  <c r="O151" i="3"/>
  <c r="O149" i="3"/>
  <c r="O148" i="3"/>
  <c r="O147" i="3"/>
  <c r="O146" i="3"/>
  <c r="O144" i="3"/>
  <c r="O143" i="3"/>
  <c r="O142" i="3"/>
  <c r="O140" i="3"/>
  <c r="O139" i="3"/>
  <c r="O138" i="3"/>
  <c r="O136" i="3"/>
  <c r="O135" i="3"/>
  <c r="O134" i="3"/>
  <c r="O133" i="3"/>
  <c r="O131" i="3"/>
  <c r="O130" i="3"/>
  <c r="O129" i="3"/>
  <c r="O128" i="3"/>
  <c r="O126" i="3"/>
  <c r="O125" i="3"/>
  <c r="O124" i="3"/>
  <c r="O123" i="3"/>
  <c r="O121" i="3"/>
  <c r="O119" i="3"/>
  <c r="O118" i="3"/>
  <c r="O116" i="3"/>
  <c r="O115" i="3"/>
  <c r="O113" i="3"/>
  <c r="O112" i="3"/>
  <c r="O111" i="3"/>
  <c r="O109" i="3"/>
  <c r="O71" i="3"/>
  <c r="O70" i="3"/>
  <c r="O69" i="3"/>
  <c r="O67" i="3"/>
  <c r="O66" i="3"/>
  <c r="O60" i="3"/>
  <c r="O58" i="3"/>
  <c r="O57" i="3"/>
  <c r="O56" i="3"/>
  <c r="O54" i="3"/>
  <c r="O53" i="3"/>
  <c r="O52" i="3"/>
  <c r="O50" i="3"/>
  <c r="O49" i="3"/>
  <c r="O48" i="3"/>
  <c r="O46" i="3"/>
  <c r="O45" i="3"/>
  <c r="O43" i="3"/>
  <c r="O42" i="3"/>
  <c r="O40" i="3"/>
  <c r="O39" i="3"/>
  <c r="O38" i="3"/>
  <c r="O36" i="3"/>
  <c r="O35" i="3"/>
  <c r="O33" i="3"/>
  <c r="O32" i="3"/>
  <c r="O31" i="3"/>
  <c r="O29" i="3"/>
  <c r="O28" i="3"/>
  <c r="O27" i="3"/>
  <c r="O26" i="3"/>
  <c r="O24" i="3"/>
  <c r="O23" i="3"/>
  <c r="O22" i="3"/>
  <c r="O21" i="3"/>
  <c r="O19" i="3"/>
  <c r="O17" i="3"/>
  <c r="O16" i="3"/>
  <c r="O15" i="3"/>
  <c r="O13" i="3"/>
  <c r="O12" i="3"/>
  <c r="O11" i="3"/>
  <c r="O9" i="3"/>
  <c r="O8" i="3"/>
  <c r="O6" i="3"/>
  <c r="O5" i="3"/>
  <c r="R3" i="3"/>
  <c r="L28" i="3"/>
  <c r="M28" i="3" s="1"/>
  <c r="L26" i="3"/>
  <c r="P26" i="3" s="1"/>
  <c r="L29" i="3"/>
  <c r="F29" i="3"/>
  <c r="G29" i="3" s="1"/>
  <c r="F28" i="3"/>
  <c r="G28" i="3" s="1"/>
  <c r="L27" i="3"/>
  <c r="M27" i="3" s="1"/>
  <c r="F27" i="3"/>
  <c r="G27" i="3" s="1"/>
  <c r="F26" i="3"/>
  <c r="I25" i="3"/>
  <c r="C25" i="3"/>
  <c r="C30" i="3"/>
  <c r="I30" i="3"/>
  <c r="E31" i="3"/>
  <c r="F31" i="3" s="1"/>
  <c r="G31" i="3" s="1"/>
  <c r="K31" i="3"/>
  <c r="L31" i="3" s="1"/>
  <c r="E32" i="3"/>
  <c r="F32" i="3" s="1"/>
  <c r="G32" i="3" s="1"/>
  <c r="K32" i="3"/>
  <c r="L32" i="3" s="1"/>
  <c r="E33" i="3"/>
  <c r="F33" i="3" s="1"/>
  <c r="G33" i="3" s="1"/>
  <c r="K33" i="3"/>
  <c r="C34" i="3"/>
  <c r="I34" i="3"/>
  <c r="P168" i="3" l="1"/>
  <c r="P171" i="3"/>
  <c r="P181" i="3"/>
  <c r="O104" i="3"/>
  <c r="O64" i="3"/>
  <c r="P28" i="3"/>
  <c r="L169" i="3"/>
  <c r="P170" i="3"/>
  <c r="Q94" i="3"/>
  <c r="F167" i="3"/>
  <c r="M29" i="3"/>
  <c r="Q29" i="3" s="1"/>
  <c r="P29" i="3"/>
  <c r="Q27" i="3"/>
  <c r="M105" i="3"/>
  <c r="Q105" i="3" s="1"/>
  <c r="P105" i="3"/>
  <c r="P27" i="3"/>
  <c r="L92" i="3"/>
  <c r="L104" i="3"/>
  <c r="O34" i="3"/>
  <c r="O30" i="3"/>
  <c r="P65" i="3"/>
  <c r="O167" i="3"/>
  <c r="Q82" i="3"/>
  <c r="M168" i="3"/>
  <c r="Q168" i="3" s="1"/>
  <c r="M171" i="3"/>
  <c r="Q28" i="3"/>
  <c r="Q79" i="3"/>
  <c r="G171" i="3"/>
  <c r="G167" i="3" s="1"/>
  <c r="P31" i="3"/>
  <c r="M106" i="3"/>
  <c r="Q106" i="3" s="1"/>
  <c r="M102" i="3"/>
  <c r="M100" i="3" s="1"/>
  <c r="L100" i="3"/>
  <c r="P101" i="3"/>
  <c r="M98" i="3"/>
  <c r="Q98" i="3" s="1"/>
  <c r="L88" i="3"/>
  <c r="P90" i="3"/>
  <c r="P86" i="3"/>
  <c r="P104" i="3"/>
  <c r="G92" i="3"/>
  <c r="G88" i="3"/>
  <c r="Q86" i="3"/>
  <c r="O80" i="3"/>
  <c r="G72" i="3"/>
  <c r="M81" i="3"/>
  <c r="P81" i="3"/>
  <c r="L80" i="3"/>
  <c r="Q73" i="3"/>
  <c r="M32" i="3"/>
  <c r="Q32" i="3" s="1"/>
  <c r="P32" i="3"/>
  <c r="M85" i="3"/>
  <c r="L84" i="3"/>
  <c r="P85" i="3"/>
  <c r="G87" i="3"/>
  <c r="G84" i="3" s="1"/>
  <c r="F84" i="3"/>
  <c r="G80" i="3"/>
  <c r="P87" i="3"/>
  <c r="M93" i="3"/>
  <c r="P93" i="3"/>
  <c r="P74" i="3"/>
  <c r="P75" i="3"/>
  <c r="M75" i="3"/>
  <c r="O76" i="3"/>
  <c r="F76" i="3"/>
  <c r="G78" i="3"/>
  <c r="Q78" i="3" s="1"/>
  <c r="M87" i="3"/>
  <c r="F88" i="3"/>
  <c r="P89" i="3"/>
  <c r="Q90" i="3"/>
  <c r="P95" i="3"/>
  <c r="M95" i="3"/>
  <c r="Q95" i="3" s="1"/>
  <c r="Q103" i="3"/>
  <c r="P73" i="3"/>
  <c r="L76" i="3"/>
  <c r="G77" i="3"/>
  <c r="P77" i="3"/>
  <c r="P83" i="3"/>
  <c r="G96" i="3"/>
  <c r="F100" i="3"/>
  <c r="P100" i="3" s="1"/>
  <c r="M107" i="3"/>
  <c r="Q107" i="3" s="1"/>
  <c r="L72" i="3"/>
  <c r="P72" i="3" s="1"/>
  <c r="Q74" i="3"/>
  <c r="M76" i="3"/>
  <c r="F80" i="3"/>
  <c r="P82" i="3"/>
  <c r="M83" i="3"/>
  <c r="Q83" i="3" s="1"/>
  <c r="O84" i="3"/>
  <c r="Q89" i="3"/>
  <c r="M97" i="3"/>
  <c r="P97" i="3"/>
  <c r="L96" i="3"/>
  <c r="G100" i="3"/>
  <c r="P91" i="3"/>
  <c r="O96" i="3"/>
  <c r="P99" i="3"/>
  <c r="Q101" i="3"/>
  <c r="G104" i="3"/>
  <c r="O72" i="3"/>
  <c r="P79" i="3"/>
  <c r="O88" i="3"/>
  <c r="M91" i="3"/>
  <c r="O92" i="3"/>
  <c r="F92" i="3"/>
  <c r="P92" i="3" s="1"/>
  <c r="P94" i="3"/>
  <c r="F96" i="3"/>
  <c r="M99" i="3"/>
  <c r="Q99" i="3" s="1"/>
  <c r="O100" i="3"/>
  <c r="P103" i="3"/>
  <c r="G65" i="3"/>
  <c r="Q65" i="3" s="1"/>
  <c r="O25" i="3"/>
  <c r="G63" i="3"/>
  <c r="L33" i="3"/>
  <c r="L63" i="3"/>
  <c r="P63" i="3" s="1"/>
  <c r="M31" i="3"/>
  <c r="Q31" i="3" s="1"/>
  <c r="F25" i="3"/>
  <c r="G26" i="3"/>
  <c r="G25" i="3" s="1"/>
  <c r="L25" i="3"/>
  <c r="M26" i="3"/>
  <c r="G30" i="3"/>
  <c r="F30" i="3"/>
  <c r="Q171" i="3" l="1"/>
  <c r="P88" i="3"/>
  <c r="P25" i="3"/>
  <c r="L167" i="3"/>
  <c r="P167" i="3" s="1"/>
  <c r="P169" i="3"/>
  <c r="M169" i="3"/>
  <c r="Q100" i="3"/>
  <c r="Q102" i="3"/>
  <c r="P84" i="3"/>
  <c r="P80" i="3"/>
  <c r="G76" i="3"/>
  <c r="Q76" i="3" s="1"/>
  <c r="M33" i="3"/>
  <c r="Q33" i="3" s="1"/>
  <c r="P33" i="3"/>
  <c r="Q97" i="3"/>
  <c r="M96" i="3"/>
  <c r="Q96" i="3" s="1"/>
  <c r="M104" i="3"/>
  <c r="Q104" i="3" s="1"/>
  <c r="P76" i="3"/>
  <c r="Q87" i="3"/>
  <c r="Q75" i="3"/>
  <c r="M72" i="3"/>
  <c r="Q72" i="3" s="1"/>
  <c r="Q93" i="3"/>
  <c r="M92" i="3"/>
  <c r="Q92" i="3" s="1"/>
  <c r="Q77" i="3"/>
  <c r="M80" i="3"/>
  <c r="Q80" i="3" s="1"/>
  <c r="Q81" i="3"/>
  <c r="M25" i="3"/>
  <c r="Q25" i="3" s="1"/>
  <c r="Q26" i="3"/>
  <c r="Q91" i="3"/>
  <c r="M88" i="3"/>
  <c r="Q88" i="3" s="1"/>
  <c r="P96" i="3"/>
  <c r="Q85" i="3"/>
  <c r="M84" i="3"/>
  <c r="Q84" i="3" s="1"/>
  <c r="L30" i="3"/>
  <c r="P30" i="3" s="1"/>
  <c r="M63" i="3"/>
  <c r="Q63" i="3" s="1"/>
  <c r="M167" i="3" l="1"/>
  <c r="Q167" i="3" s="1"/>
  <c r="Q169" i="3"/>
  <c r="M30" i="3"/>
  <c r="Q30" i="3" s="1"/>
  <c r="L133" i="3" l="1"/>
  <c r="I265" i="3"/>
  <c r="I261" i="3"/>
  <c r="I257" i="3"/>
  <c r="I253" i="3"/>
  <c r="I249" i="3"/>
  <c r="I245" i="3"/>
  <c r="I241" i="3"/>
  <c r="I237" i="3"/>
  <c r="I233" i="3"/>
  <c r="I225" i="3"/>
  <c r="I221" i="3"/>
  <c r="I217" i="3"/>
  <c r="I213" i="3"/>
  <c r="I208" i="3"/>
  <c r="K207" i="3"/>
  <c r="I204" i="3"/>
  <c r="I201" i="3"/>
  <c r="I196" i="3"/>
  <c r="I191" i="3"/>
  <c r="I187" i="3"/>
  <c r="I183" i="3"/>
  <c r="K177" i="3"/>
  <c r="I159" i="3"/>
  <c r="I156" i="3"/>
  <c r="I152" i="3"/>
  <c r="K151" i="3"/>
  <c r="I145" i="3"/>
  <c r="I141" i="3"/>
  <c r="I137" i="3"/>
  <c r="I132" i="3"/>
  <c r="L131" i="3"/>
  <c r="M131" i="3" s="1"/>
  <c r="L130" i="3"/>
  <c r="M130" i="3" s="1"/>
  <c r="L129" i="3"/>
  <c r="M129" i="3" s="1"/>
  <c r="L128" i="3"/>
  <c r="I127" i="3"/>
  <c r="L126" i="3"/>
  <c r="M126" i="3" s="1"/>
  <c r="L125" i="3"/>
  <c r="M125" i="3" s="1"/>
  <c r="L124" i="3"/>
  <c r="M124" i="3" s="1"/>
  <c r="L123" i="3"/>
  <c r="I122" i="3"/>
  <c r="K121" i="3"/>
  <c r="L121" i="3" s="1"/>
  <c r="M121" i="3" s="1"/>
  <c r="L119" i="3"/>
  <c r="M119" i="3" s="1"/>
  <c r="L118" i="3"/>
  <c r="I117" i="3"/>
  <c r="L115" i="3"/>
  <c r="I114" i="3"/>
  <c r="L113" i="3"/>
  <c r="M113" i="3" s="1"/>
  <c r="L112" i="3"/>
  <c r="M112" i="3" s="1"/>
  <c r="L111" i="3"/>
  <c r="I110" i="3"/>
  <c r="K109" i="3"/>
  <c r="L109" i="3" s="1"/>
  <c r="M109" i="3" s="1"/>
  <c r="L71" i="3"/>
  <c r="M71" i="3" s="1"/>
  <c r="L70" i="3"/>
  <c r="M70" i="3" s="1"/>
  <c r="L69" i="3"/>
  <c r="M69" i="3" s="1"/>
  <c r="I68" i="3"/>
  <c r="I61" i="3" s="1"/>
  <c r="O61" i="3" s="1"/>
  <c r="L66" i="3"/>
  <c r="K60" i="3"/>
  <c r="L60" i="3" s="1"/>
  <c r="L58" i="3"/>
  <c r="M58" i="3" s="1"/>
  <c r="L57" i="3"/>
  <c r="M57" i="3" s="1"/>
  <c r="L56" i="3"/>
  <c r="I55" i="3"/>
  <c r="L54" i="3"/>
  <c r="L53" i="3"/>
  <c r="M53" i="3" s="1"/>
  <c r="L52" i="3"/>
  <c r="M52" i="3" s="1"/>
  <c r="I51" i="3"/>
  <c r="L50" i="3"/>
  <c r="M50" i="3" s="1"/>
  <c r="L49" i="3"/>
  <c r="M49" i="3" s="1"/>
  <c r="L48" i="3"/>
  <c r="M48" i="3" s="1"/>
  <c r="I47" i="3"/>
  <c r="L46" i="3"/>
  <c r="M46" i="3" s="1"/>
  <c r="L45" i="3"/>
  <c r="I44" i="3"/>
  <c r="K43" i="3"/>
  <c r="K42" i="3"/>
  <c r="L40" i="3"/>
  <c r="M40" i="3" s="1"/>
  <c r="L39" i="3"/>
  <c r="M39" i="3" s="1"/>
  <c r="L38" i="3"/>
  <c r="M38" i="3" s="1"/>
  <c r="I37" i="3"/>
  <c r="I20" i="3"/>
  <c r="K19" i="3"/>
  <c r="L19" i="3" s="1"/>
  <c r="M19" i="3" s="1"/>
  <c r="K17" i="3"/>
  <c r="K16" i="3"/>
  <c r="K15" i="3"/>
  <c r="I14" i="3"/>
  <c r="K13" i="3"/>
  <c r="K12" i="3"/>
  <c r="K11" i="3"/>
  <c r="I10" i="3"/>
  <c r="K9" i="3"/>
  <c r="K8" i="3"/>
  <c r="I7" i="3"/>
  <c r="K6" i="3"/>
  <c r="L6" i="3" s="1"/>
  <c r="M6" i="3" s="1"/>
  <c r="K5" i="3"/>
  <c r="I4" i="3"/>
  <c r="M54" i="3" l="1"/>
  <c r="M133" i="3"/>
  <c r="L67" i="3"/>
  <c r="L136" i="3"/>
  <c r="L140" i="3"/>
  <c r="L144" i="3"/>
  <c r="L148" i="3"/>
  <c r="L153" i="3"/>
  <c r="L157" i="3"/>
  <c r="M157" i="3" s="1"/>
  <c r="L161" i="3"/>
  <c r="L165" i="3"/>
  <c r="L174" i="3"/>
  <c r="M174" i="3" s="1"/>
  <c r="L180" i="3"/>
  <c r="M180" i="3" s="1"/>
  <c r="L184" i="3"/>
  <c r="L188" i="3"/>
  <c r="L192" i="3"/>
  <c r="L200" i="3"/>
  <c r="L209" i="3"/>
  <c r="L216" i="3"/>
  <c r="L220" i="3"/>
  <c r="L224" i="3"/>
  <c r="L228" i="3"/>
  <c r="L116" i="3"/>
  <c r="L114" i="3" s="1"/>
  <c r="L149" i="3"/>
  <c r="L154" i="3"/>
  <c r="L158" i="3"/>
  <c r="L162" i="3"/>
  <c r="L166" i="3"/>
  <c r="L177" i="3"/>
  <c r="M177" i="3" s="1"/>
  <c r="L185" i="3"/>
  <c r="L189" i="3"/>
  <c r="L193" i="3"/>
  <c r="L197" i="3"/>
  <c r="L205" i="3"/>
  <c r="L210" i="3"/>
  <c r="L230" i="3"/>
  <c r="L234" i="3"/>
  <c r="L238" i="3"/>
  <c r="L242" i="3"/>
  <c r="L246" i="3"/>
  <c r="M246" i="3" s="1"/>
  <c r="L250" i="3"/>
  <c r="L254" i="3"/>
  <c r="L258" i="3"/>
  <c r="L262" i="3"/>
  <c r="L266" i="3"/>
  <c r="L5" i="3"/>
  <c r="L13" i="3"/>
  <c r="L134" i="3"/>
  <c r="L138" i="3"/>
  <c r="L142" i="3"/>
  <c r="L146" i="3"/>
  <c r="M146" i="3" s="1"/>
  <c r="L151" i="3"/>
  <c r="L155" i="3"/>
  <c r="L163" i="3"/>
  <c r="L182" i="3"/>
  <c r="M182" i="3" s="1"/>
  <c r="L186" i="3"/>
  <c r="L190" i="3"/>
  <c r="L194" i="3"/>
  <c r="L198" i="3"/>
  <c r="L202" i="3"/>
  <c r="M202" i="3" s="1"/>
  <c r="L211" i="3"/>
  <c r="L214" i="3"/>
  <c r="L218" i="3"/>
  <c r="L222" i="3"/>
  <c r="M222" i="3" s="1"/>
  <c r="L226" i="3"/>
  <c r="L231" i="3"/>
  <c r="L235" i="3"/>
  <c r="L239" i="3"/>
  <c r="L243" i="3"/>
  <c r="L247" i="3"/>
  <c r="L251" i="3"/>
  <c r="L255" i="3"/>
  <c r="L259" i="3"/>
  <c r="L263" i="3"/>
  <c r="L267" i="3"/>
  <c r="L207" i="3"/>
  <c r="M66" i="3"/>
  <c r="L135" i="3"/>
  <c r="L139" i="3"/>
  <c r="L143" i="3"/>
  <c r="L147" i="3"/>
  <c r="L160" i="3"/>
  <c r="L173" i="3"/>
  <c r="M173" i="3" s="1"/>
  <c r="L179" i="3"/>
  <c r="L195" i="3"/>
  <c r="L199" i="3"/>
  <c r="L203" i="3"/>
  <c r="L212" i="3"/>
  <c r="L215" i="3"/>
  <c r="L219" i="3"/>
  <c r="L223" i="3"/>
  <c r="L227" i="3"/>
  <c r="L225" i="3" s="1"/>
  <c r="L232" i="3"/>
  <c r="L236" i="3"/>
  <c r="L240" i="3"/>
  <c r="L244" i="3"/>
  <c r="L241" i="3" s="1"/>
  <c r="L248" i="3"/>
  <c r="L252" i="3"/>
  <c r="L256" i="3"/>
  <c r="L260" i="3"/>
  <c r="L264" i="3"/>
  <c r="L268" i="3"/>
  <c r="L15" i="3"/>
  <c r="L11" i="3"/>
  <c r="L23" i="3"/>
  <c r="L8" i="3"/>
  <c r="L12" i="3"/>
  <c r="L16" i="3"/>
  <c r="L24" i="3"/>
  <c r="L9" i="3"/>
  <c r="L17" i="3"/>
  <c r="L21" i="3"/>
  <c r="L42" i="3"/>
  <c r="L22" i="3"/>
  <c r="L43" i="3"/>
  <c r="L35" i="3"/>
  <c r="M35" i="3" s="1"/>
  <c r="L36" i="3"/>
  <c r="M36" i="3" s="1"/>
  <c r="M68" i="3"/>
  <c r="I150" i="3"/>
  <c r="L117" i="3"/>
  <c r="I229" i="3"/>
  <c r="I206" i="3"/>
  <c r="I176" i="3"/>
  <c r="I120" i="3"/>
  <c r="M118" i="3"/>
  <c r="M117" i="3" s="1"/>
  <c r="I108" i="3"/>
  <c r="L68" i="3"/>
  <c r="M47" i="3"/>
  <c r="I41" i="3"/>
  <c r="M51" i="3"/>
  <c r="M37" i="3"/>
  <c r="L44" i="3"/>
  <c r="M45" i="3"/>
  <c r="M128" i="3"/>
  <c r="M127" i="3" s="1"/>
  <c r="L127" i="3"/>
  <c r="M115" i="3"/>
  <c r="L47" i="3"/>
  <c r="L51" i="3"/>
  <c r="M138" i="3"/>
  <c r="M197" i="3"/>
  <c r="M205" i="3"/>
  <c r="M60" i="3"/>
  <c r="M123" i="3"/>
  <c r="M122" i="3" s="1"/>
  <c r="L122" i="3"/>
  <c r="M56" i="3"/>
  <c r="L55" i="3"/>
  <c r="M111" i="3"/>
  <c r="M110" i="3" s="1"/>
  <c r="L110" i="3"/>
  <c r="L37" i="3"/>
  <c r="E11" i="4"/>
  <c r="F11" i="4"/>
  <c r="G11" i="4"/>
  <c r="E207" i="3"/>
  <c r="F207" i="3" s="1"/>
  <c r="G207" i="3" s="1"/>
  <c r="E16" i="4"/>
  <c r="F16" i="4" s="1"/>
  <c r="G16" i="4" s="1"/>
  <c r="E15" i="4"/>
  <c r="F15" i="4" s="1"/>
  <c r="G15" i="4" s="1"/>
  <c r="E14" i="4"/>
  <c r="F14" i="4" s="1"/>
  <c r="G14" i="4" s="1"/>
  <c r="E13" i="4"/>
  <c r="F13" i="4" s="1"/>
  <c r="G13" i="4" s="1"/>
  <c r="E12" i="4"/>
  <c r="F12" i="4" s="1"/>
  <c r="G12" i="4" s="1"/>
  <c r="F10" i="4"/>
  <c r="G10" i="4" s="1"/>
  <c r="E10" i="4"/>
  <c r="E9" i="4"/>
  <c r="F9" i="4" s="1"/>
  <c r="G9" i="4" s="1"/>
  <c r="E8" i="4"/>
  <c r="F8" i="4" s="1"/>
  <c r="G8" i="4" s="1"/>
  <c r="E7" i="4"/>
  <c r="F7" i="4" s="1"/>
  <c r="G7" i="4" s="1"/>
  <c r="E6" i="4"/>
  <c r="F6" i="4" s="1"/>
  <c r="G6" i="4" s="1"/>
  <c r="E5" i="4"/>
  <c r="F5" i="4" s="1"/>
  <c r="G5" i="4" s="1"/>
  <c r="E4" i="4"/>
  <c r="F4" i="4" s="1"/>
  <c r="H3" i="4"/>
  <c r="C3" i="4"/>
  <c r="I172" i="3" l="1"/>
  <c r="I3" i="3" s="1"/>
  <c r="M179" i="3"/>
  <c r="M178" i="3" s="1"/>
  <c r="L178" i="3"/>
  <c r="L137" i="3"/>
  <c r="M204" i="3"/>
  <c r="M240" i="3"/>
  <c r="M203" i="3"/>
  <c r="M267" i="3"/>
  <c r="M251" i="3"/>
  <c r="M235" i="3"/>
  <c r="M218" i="3"/>
  <c r="M198" i="3"/>
  <c r="M242" i="3"/>
  <c r="M210" i="3"/>
  <c r="M189" i="3"/>
  <c r="M216" i="3"/>
  <c r="M67" i="3"/>
  <c r="M64" i="3" s="1"/>
  <c r="M188" i="3"/>
  <c r="M268" i="3"/>
  <c r="M252" i="3"/>
  <c r="M236" i="3"/>
  <c r="M219" i="3"/>
  <c r="M199" i="3"/>
  <c r="M263" i="3"/>
  <c r="M247" i="3"/>
  <c r="M231" i="3"/>
  <c r="M214" i="3"/>
  <c r="M194" i="3"/>
  <c r="M5" i="3"/>
  <c r="M185" i="3"/>
  <c r="M228" i="3"/>
  <c r="M209" i="3"/>
  <c r="M184" i="3"/>
  <c r="L4" i="3"/>
  <c r="M254" i="3"/>
  <c r="M264" i="3"/>
  <c r="M248" i="3"/>
  <c r="M232" i="3"/>
  <c r="M215" i="3"/>
  <c r="M195" i="3"/>
  <c r="M259" i="3"/>
  <c r="M243" i="3"/>
  <c r="M226" i="3"/>
  <c r="M211" i="3"/>
  <c r="M266" i="3"/>
  <c r="M234" i="3"/>
  <c r="M224" i="3"/>
  <c r="M200" i="3"/>
  <c r="L108" i="3"/>
  <c r="L204" i="3"/>
  <c r="M201" i="3"/>
  <c r="M238" i="3"/>
  <c r="L265" i="3"/>
  <c r="M260" i="3"/>
  <c r="M244" i="3"/>
  <c r="M227" i="3"/>
  <c r="M212" i="3"/>
  <c r="M207" i="3"/>
  <c r="Q207" i="3" s="1"/>
  <c r="P207" i="3"/>
  <c r="M255" i="3"/>
  <c r="M239" i="3"/>
  <c r="L201" i="3"/>
  <c r="M186" i="3"/>
  <c r="M262" i="3"/>
  <c r="M230" i="3"/>
  <c r="M193" i="3"/>
  <c r="M220" i="3"/>
  <c r="M166" i="3"/>
  <c r="L164" i="3"/>
  <c r="M165" i="3"/>
  <c r="M160" i="3"/>
  <c r="M161" i="3"/>
  <c r="M162" i="3"/>
  <c r="M163" i="3"/>
  <c r="M158" i="3"/>
  <c r="M153" i="3"/>
  <c r="M155" i="3"/>
  <c r="M154" i="3"/>
  <c r="M151" i="3"/>
  <c r="M148" i="3"/>
  <c r="M149" i="3"/>
  <c r="L145" i="3"/>
  <c r="M147" i="3"/>
  <c r="M143" i="3"/>
  <c r="L141" i="3"/>
  <c r="M144" i="3"/>
  <c r="M139" i="3"/>
  <c r="M140" i="3"/>
  <c r="M135" i="3"/>
  <c r="M136" i="3"/>
  <c r="M116" i="3"/>
  <c r="M114" i="3" s="1"/>
  <c r="M108" i="3" s="1"/>
  <c r="M43" i="3"/>
  <c r="M17" i="3"/>
  <c r="M15" i="3"/>
  <c r="M13" i="3"/>
  <c r="M22" i="3"/>
  <c r="M9" i="3"/>
  <c r="M8" i="3"/>
  <c r="M55" i="3"/>
  <c r="M42" i="3"/>
  <c r="M24" i="3"/>
  <c r="M23" i="3"/>
  <c r="M44" i="3"/>
  <c r="M21" i="3"/>
  <c r="M16" i="3"/>
  <c r="M11" i="3"/>
  <c r="L64" i="3"/>
  <c r="P61" i="3" s="1"/>
  <c r="M190" i="3"/>
  <c r="L187" i="3"/>
  <c r="L213" i="3"/>
  <c r="L245" i="3"/>
  <c r="L217" i="3"/>
  <c r="M12" i="3"/>
  <c r="M256" i="3"/>
  <c r="L253" i="3"/>
  <c r="M223" i="3"/>
  <c r="L221" i="3"/>
  <c r="L191" i="3"/>
  <c r="M142" i="3"/>
  <c r="M134" i="3"/>
  <c r="L132" i="3"/>
  <c r="L257" i="3"/>
  <c r="L196" i="3"/>
  <c r="M192" i="3"/>
  <c r="L152" i="3"/>
  <c r="L183" i="3"/>
  <c r="M34" i="3"/>
  <c r="L249" i="3"/>
  <c r="L208" i="3"/>
  <c r="L156" i="3"/>
  <c r="L233" i="3"/>
  <c r="M250" i="3"/>
  <c r="M258" i="3"/>
  <c r="L159" i="3"/>
  <c r="L261" i="3"/>
  <c r="L237" i="3"/>
  <c r="L7" i="3"/>
  <c r="L14" i="3"/>
  <c r="L20" i="3"/>
  <c r="L18" i="3" s="1"/>
  <c r="L34" i="3"/>
  <c r="L41" i="3"/>
  <c r="G4" i="4"/>
  <c r="G3" i="4" s="1"/>
  <c r="F3" i="4"/>
  <c r="M187" i="3" l="1"/>
  <c r="M249" i="3"/>
  <c r="M233" i="3"/>
  <c r="M225" i="3"/>
  <c r="M4" i="3"/>
  <c r="L229" i="3"/>
  <c r="M213" i="3"/>
  <c r="M253" i="3"/>
  <c r="M183" i="3"/>
  <c r="M265" i="3"/>
  <c r="M191" i="3"/>
  <c r="M261" i="3"/>
  <c r="M241" i="3"/>
  <c r="M237" i="3"/>
  <c r="M257" i="3"/>
  <c r="L206" i="3"/>
  <c r="M245" i="3"/>
  <c r="M221" i="3"/>
  <c r="M208" i="3"/>
  <c r="M196" i="3"/>
  <c r="M217" i="3"/>
  <c r="M20" i="3"/>
  <c r="M18" i="3" s="1"/>
  <c r="M145" i="3"/>
  <c r="M156" i="3"/>
  <c r="M164" i="3"/>
  <c r="M159" i="3"/>
  <c r="L150" i="3"/>
  <c r="M152" i="3"/>
  <c r="M141" i="3"/>
  <c r="M137" i="3"/>
  <c r="L120" i="3"/>
  <c r="M132" i="3"/>
  <c r="Q61" i="3"/>
  <c r="M14" i="3"/>
  <c r="M41" i="3"/>
  <c r="M7" i="3"/>
  <c r="M10" i="3"/>
  <c r="E180" i="3"/>
  <c r="L3" i="3" l="1"/>
  <c r="M229" i="3"/>
  <c r="M206" i="3"/>
  <c r="M150" i="3"/>
  <c r="M120" i="3"/>
  <c r="F180" i="3"/>
  <c r="E36" i="3"/>
  <c r="E35" i="3"/>
  <c r="E147" i="3"/>
  <c r="E149" i="3"/>
  <c r="E148" i="3"/>
  <c r="E146" i="3"/>
  <c r="C145" i="3"/>
  <c r="O145" i="3" s="1"/>
  <c r="M3" i="3" l="1"/>
  <c r="G180" i="3"/>
  <c r="Q180" i="3" s="1"/>
  <c r="P180" i="3"/>
  <c r="F146" i="3"/>
  <c r="P146" i="3" s="1"/>
  <c r="F148" i="3"/>
  <c r="F149" i="3"/>
  <c r="F147" i="3"/>
  <c r="F35" i="3"/>
  <c r="P35" i="3" s="1"/>
  <c r="F36" i="3"/>
  <c r="E16" i="3"/>
  <c r="E12" i="3"/>
  <c r="E13" i="3"/>
  <c r="G147" i="3" l="1"/>
  <c r="Q147" i="3" s="1"/>
  <c r="P147" i="3"/>
  <c r="G146" i="3"/>
  <c r="Q146" i="3" s="1"/>
  <c r="G149" i="3"/>
  <c r="Q149" i="3" s="1"/>
  <c r="P149" i="3"/>
  <c r="G148" i="3"/>
  <c r="Q148" i="3" s="1"/>
  <c r="P148" i="3"/>
  <c r="G36" i="3"/>
  <c r="Q36" i="3" s="1"/>
  <c r="P36" i="3"/>
  <c r="G35" i="3"/>
  <c r="Q35" i="3" s="1"/>
  <c r="F16" i="3"/>
  <c r="F13" i="3"/>
  <c r="F145" i="3"/>
  <c r="P145" i="3" s="1"/>
  <c r="F12" i="3"/>
  <c r="F34" i="3"/>
  <c r="P34" i="3" s="1"/>
  <c r="C44" i="3"/>
  <c r="O44" i="3" s="1"/>
  <c r="G16" i="3" l="1"/>
  <c r="Q16" i="3" s="1"/>
  <c r="P16" i="3"/>
  <c r="G34" i="3"/>
  <c r="Q34" i="3" s="1"/>
  <c r="G145" i="3"/>
  <c r="Q145" i="3" s="1"/>
  <c r="G12" i="3"/>
  <c r="Q12" i="3" s="1"/>
  <c r="P12" i="3"/>
  <c r="G13" i="3"/>
  <c r="Q13" i="3" s="1"/>
  <c r="P13" i="3"/>
  <c r="C68" i="3"/>
  <c r="O68" i="3" s="1"/>
  <c r="C59" i="3" l="1"/>
  <c r="O59" i="3" s="1"/>
  <c r="C196" i="3"/>
  <c r="O196" i="3" s="1"/>
  <c r="C191" i="3"/>
  <c r="O191" i="3" s="1"/>
  <c r="C187" i="3"/>
  <c r="O187" i="3" s="1"/>
  <c r="C183" i="3"/>
  <c r="O183" i="3" s="1"/>
  <c r="C178" i="3"/>
  <c r="O178" i="3" s="1"/>
  <c r="C201" i="3"/>
  <c r="O201" i="3" s="1"/>
  <c r="C204" i="3"/>
  <c r="O204" i="3" s="1"/>
  <c r="C221" i="3"/>
  <c r="O221" i="3" s="1"/>
  <c r="C217" i="3"/>
  <c r="O217" i="3" s="1"/>
  <c r="C213" i="3"/>
  <c r="O213" i="3" s="1"/>
  <c r="C208" i="3"/>
  <c r="O208" i="3" s="1"/>
  <c r="C225" i="3"/>
  <c r="O225" i="3" s="1"/>
  <c r="C253" i="3"/>
  <c r="O253" i="3" s="1"/>
  <c r="C249" i="3"/>
  <c r="O249" i="3" s="1"/>
  <c r="C245" i="3"/>
  <c r="O245" i="3" s="1"/>
  <c r="C241" i="3"/>
  <c r="O241" i="3" s="1"/>
  <c r="C237" i="3"/>
  <c r="O237" i="3" s="1"/>
  <c r="C233" i="3"/>
  <c r="O233" i="3" s="1"/>
  <c r="C117" i="3"/>
  <c r="O117" i="3" s="1"/>
  <c r="C114" i="3"/>
  <c r="O114" i="3" s="1"/>
  <c r="C110" i="3"/>
  <c r="O110" i="3" s="1"/>
  <c r="C55" i="3"/>
  <c r="O55" i="3" s="1"/>
  <c r="C51" i="3"/>
  <c r="O51" i="3" s="1"/>
  <c r="C47" i="3"/>
  <c r="O47" i="3" s="1"/>
  <c r="C37" i="3"/>
  <c r="O37" i="3" s="1"/>
  <c r="C20" i="3"/>
  <c r="C14" i="3"/>
  <c r="O14" i="3" s="1"/>
  <c r="C10" i="3"/>
  <c r="O10" i="3" s="1"/>
  <c r="C164" i="3"/>
  <c r="O164" i="3" s="1"/>
  <c r="C159" i="3"/>
  <c r="O159" i="3" s="1"/>
  <c r="C156" i="3"/>
  <c r="O156" i="3" s="1"/>
  <c r="C152" i="3"/>
  <c r="O152" i="3" s="1"/>
  <c r="C141" i="3"/>
  <c r="O141" i="3" s="1"/>
  <c r="C137" i="3"/>
  <c r="O137" i="3" s="1"/>
  <c r="C132" i="3"/>
  <c r="O132" i="3" s="1"/>
  <c r="C127" i="3"/>
  <c r="O127" i="3" s="1"/>
  <c r="C122" i="3"/>
  <c r="O122" i="3" s="1"/>
  <c r="C257" i="3"/>
  <c r="O257" i="3" s="1"/>
  <c r="C261" i="3"/>
  <c r="O261" i="3" s="1"/>
  <c r="C265" i="3"/>
  <c r="O265" i="3" s="1"/>
  <c r="C7" i="3"/>
  <c r="O7" i="3" s="1"/>
  <c r="C4" i="3"/>
  <c r="O4" i="3" s="1"/>
  <c r="C18" i="3" l="1"/>
  <c r="O18" i="3" s="1"/>
  <c r="O20" i="3"/>
  <c r="C120" i="3"/>
  <c r="O120" i="3" s="1"/>
  <c r="C150" i="3"/>
  <c r="C41" i="3"/>
  <c r="O41" i="3" s="1"/>
  <c r="C176" i="3"/>
  <c r="O176" i="3" s="1"/>
  <c r="C229" i="3"/>
  <c r="O229" i="3" s="1"/>
  <c r="C108" i="3"/>
  <c r="O108" i="3" s="1"/>
  <c r="C206" i="3"/>
  <c r="O206" i="3" s="1"/>
  <c r="O150" i="3" l="1"/>
  <c r="C3" i="3"/>
  <c r="C172" i="3"/>
  <c r="E268" i="3"/>
  <c r="E267" i="3"/>
  <c r="E266" i="3"/>
  <c r="E264" i="3"/>
  <c r="E263" i="3"/>
  <c r="E262" i="3"/>
  <c r="E260" i="3"/>
  <c r="E259" i="3"/>
  <c r="E258" i="3"/>
  <c r="E256" i="3"/>
  <c r="E255" i="3"/>
  <c r="E254" i="3"/>
  <c r="E252" i="3"/>
  <c r="E251" i="3"/>
  <c r="E250" i="3"/>
  <c r="E248" i="3"/>
  <c r="E247" i="3"/>
  <c r="E246" i="3"/>
  <c r="E244" i="3"/>
  <c r="E243" i="3"/>
  <c r="E242" i="3"/>
  <c r="E240" i="3"/>
  <c r="E239" i="3"/>
  <c r="E238" i="3"/>
  <c r="E236" i="3"/>
  <c r="E235" i="3"/>
  <c r="E234" i="3"/>
  <c r="E232" i="3"/>
  <c r="E231" i="3"/>
  <c r="E230" i="3"/>
  <c r="E228" i="3"/>
  <c r="E227" i="3"/>
  <c r="E226" i="3"/>
  <c r="E224" i="3"/>
  <c r="E223" i="3"/>
  <c r="E222" i="3"/>
  <c r="E220" i="3"/>
  <c r="E219" i="3"/>
  <c r="E218" i="3"/>
  <c r="E216" i="3"/>
  <c r="E215" i="3"/>
  <c r="E214" i="3"/>
  <c r="E212" i="3"/>
  <c r="E211" i="3"/>
  <c r="E210" i="3"/>
  <c r="E209" i="3"/>
  <c r="E205" i="3"/>
  <c r="E203" i="3"/>
  <c r="E202" i="3"/>
  <c r="E200" i="3"/>
  <c r="E199" i="3"/>
  <c r="E198" i="3"/>
  <c r="E197" i="3"/>
  <c r="E195" i="3"/>
  <c r="E194" i="3"/>
  <c r="E193" i="3"/>
  <c r="E192" i="3"/>
  <c r="E190" i="3"/>
  <c r="E189" i="3"/>
  <c r="E188" i="3"/>
  <c r="E186" i="3"/>
  <c r="E185" i="3"/>
  <c r="E184" i="3"/>
  <c r="E182" i="3"/>
  <c r="E179" i="3"/>
  <c r="E177" i="3"/>
  <c r="E174" i="3"/>
  <c r="E173" i="3"/>
  <c r="E163" i="3"/>
  <c r="E162" i="3"/>
  <c r="E161" i="3"/>
  <c r="E160" i="3"/>
  <c r="E158" i="3"/>
  <c r="E157" i="3"/>
  <c r="E155" i="3"/>
  <c r="E154" i="3"/>
  <c r="E153" i="3"/>
  <c r="E151" i="3"/>
  <c r="E144" i="3"/>
  <c r="E143" i="3"/>
  <c r="E142" i="3"/>
  <c r="E140" i="3"/>
  <c r="E139" i="3"/>
  <c r="E138" i="3"/>
  <c r="E136" i="3"/>
  <c r="E135" i="3"/>
  <c r="E134" i="3"/>
  <c r="E133" i="3"/>
  <c r="E131" i="3"/>
  <c r="E130" i="3"/>
  <c r="E129" i="3"/>
  <c r="E128" i="3"/>
  <c r="E126" i="3"/>
  <c r="E125" i="3"/>
  <c r="E124" i="3"/>
  <c r="E123" i="3"/>
  <c r="E121" i="3"/>
  <c r="E119" i="3"/>
  <c r="E118" i="3"/>
  <c r="E116" i="3"/>
  <c r="E115" i="3"/>
  <c r="E113" i="3"/>
  <c r="E112" i="3"/>
  <c r="E111" i="3"/>
  <c r="E109" i="3"/>
  <c r="E71" i="3"/>
  <c r="E70" i="3"/>
  <c r="E69" i="3"/>
  <c r="E67" i="3"/>
  <c r="E66" i="3"/>
  <c r="E60" i="3"/>
  <c r="E58" i="3"/>
  <c r="E57" i="3"/>
  <c r="E56" i="3"/>
  <c r="E54" i="3"/>
  <c r="E53" i="3"/>
  <c r="E52" i="3"/>
  <c r="E50" i="3"/>
  <c r="E49" i="3"/>
  <c r="E48" i="3"/>
  <c r="E46" i="3"/>
  <c r="E45" i="3"/>
  <c r="E43" i="3"/>
  <c r="E42" i="3"/>
  <c r="E40" i="3"/>
  <c r="E39" i="3"/>
  <c r="E38" i="3"/>
  <c r="E24" i="3"/>
  <c r="E23" i="3"/>
  <c r="E22" i="3"/>
  <c r="E21" i="3"/>
  <c r="E19" i="3"/>
  <c r="E17" i="3"/>
  <c r="E15" i="3"/>
  <c r="E11" i="3"/>
  <c r="E9" i="3"/>
  <c r="E8" i="3"/>
  <c r="E6" i="3"/>
  <c r="E5" i="3"/>
  <c r="F67" i="3" l="1"/>
  <c r="F136" i="3"/>
  <c r="F158" i="3"/>
  <c r="F163" i="3"/>
  <c r="F174" i="3"/>
  <c r="F184" i="3"/>
  <c r="P184" i="3" s="1"/>
  <c r="F189" i="3"/>
  <c r="F194" i="3"/>
  <c r="F199" i="3"/>
  <c r="F205" i="3"/>
  <c r="G205" i="3" s="1"/>
  <c r="F212" i="3"/>
  <c r="F218" i="3"/>
  <c r="F217" i="3" s="1"/>
  <c r="P217" i="3" s="1"/>
  <c r="F223" i="3"/>
  <c r="F228" i="3"/>
  <c r="F239" i="3"/>
  <c r="F244" i="3"/>
  <c r="F255" i="3"/>
  <c r="F260" i="3"/>
  <c r="F54" i="3"/>
  <c r="F116" i="3"/>
  <c r="F133" i="3"/>
  <c r="F143" i="3"/>
  <c r="F154" i="3"/>
  <c r="F177" i="3"/>
  <c r="P177" i="3" s="1"/>
  <c r="F185" i="3"/>
  <c r="F190" i="3"/>
  <c r="F195" i="3"/>
  <c r="F200" i="3"/>
  <c r="F209" i="3"/>
  <c r="P209" i="3" s="1"/>
  <c r="F219" i="3"/>
  <c r="F224" i="3"/>
  <c r="F235" i="3"/>
  <c r="F240" i="3"/>
  <c r="F251" i="3"/>
  <c r="F256" i="3"/>
  <c r="F267" i="3"/>
  <c r="F134" i="3"/>
  <c r="P134" i="3" s="1"/>
  <c r="F139" i="3"/>
  <c r="F144" i="3"/>
  <c r="F155" i="3"/>
  <c r="F161" i="3"/>
  <c r="F166" i="3"/>
  <c r="F179" i="3"/>
  <c r="P179" i="3" s="1"/>
  <c r="F186" i="3"/>
  <c r="F192" i="3"/>
  <c r="P192" i="3" s="1"/>
  <c r="F197" i="3"/>
  <c r="F202" i="3"/>
  <c r="P202" i="3" s="1"/>
  <c r="F210" i="3"/>
  <c r="F215" i="3"/>
  <c r="F220" i="3"/>
  <c r="F231" i="3"/>
  <c r="F236" i="3"/>
  <c r="F247" i="3"/>
  <c r="F252" i="3"/>
  <c r="F263" i="3"/>
  <c r="F268" i="3"/>
  <c r="F135" i="3"/>
  <c r="F140" i="3"/>
  <c r="F162" i="3"/>
  <c r="F173" i="3"/>
  <c r="F182" i="3"/>
  <c r="F188" i="3"/>
  <c r="F187" i="3" s="1"/>
  <c r="P187" i="3" s="1"/>
  <c r="F193" i="3"/>
  <c r="F198" i="3"/>
  <c r="F203" i="3"/>
  <c r="F211" i="3"/>
  <c r="F216" i="3"/>
  <c r="F222" i="3"/>
  <c r="F227" i="3"/>
  <c r="F232" i="3"/>
  <c r="F243" i="3"/>
  <c r="F248" i="3"/>
  <c r="F259" i="3"/>
  <c r="F264" i="3"/>
  <c r="O3" i="3"/>
  <c r="O172" i="3"/>
  <c r="F9" i="3"/>
  <c r="F19" i="3"/>
  <c r="F24" i="3"/>
  <c r="F42" i="3"/>
  <c r="F53" i="3"/>
  <c r="F131" i="3"/>
  <c r="F49" i="3"/>
  <c r="F60" i="3"/>
  <c r="F69" i="3"/>
  <c r="F39" i="3"/>
  <c r="F50" i="3"/>
  <c r="F70" i="3"/>
  <c r="F112" i="3"/>
  <c r="F124" i="3"/>
  <c r="F129" i="3"/>
  <c r="F58" i="3"/>
  <c r="F126" i="3"/>
  <c r="F43" i="3"/>
  <c r="F6" i="3"/>
  <c r="F22" i="3"/>
  <c r="F8" i="3"/>
  <c r="F17" i="3"/>
  <c r="F23" i="3"/>
  <c r="F40" i="3"/>
  <c r="F46" i="3"/>
  <c r="F57" i="3"/>
  <c r="F66" i="3"/>
  <c r="F71" i="3"/>
  <c r="F113" i="3"/>
  <c r="F119" i="3"/>
  <c r="F125" i="3"/>
  <c r="F130" i="3"/>
  <c r="G209" i="3"/>
  <c r="Q209" i="3" s="1"/>
  <c r="G69" i="3"/>
  <c r="G192" i="3"/>
  <c r="G202" i="3"/>
  <c r="F201" i="3"/>
  <c r="P201" i="3" s="1"/>
  <c r="G134" i="3"/>
  <c r="Q134" i="3" s="1"/>
  <c r="F132" i="3"/>
  <c r="P132" i="3" s="1"/>
  <c r="F165" i="3"/>
  <c r="P165" i="3" s="1"/>
  <c r="F254" i="3"/>
  <c r="P254" i="3" s="1"/>
  <c r="F5" i="3"/>
  <c r="P5" i="3" s="1"/>
  <c r="F11" i="3"/>
  <c r="P11" i="3" s="1"/>
  <c r="F38" i="3"/>
  <c r="P38" i="3" s="1"/>
  <c r="F48" i="3"/>
  <c r="P48" i="3" s="1"/>
  <c r="F109" i="3"/>
  <c r="P109" i="3" s="1"/>
  <c r="F115" i="3"/>
  <c r="P115" i="3" s="1"/>
  <c r="F151" i="3"/>
  <c r="P151" i="3" s="1"/>
  <c r="F157" i="3"/>
  <c r="P157" i="3" s="1"/>
  <c r="F234" i="3"/>
  <c r="P234" i="3" s="1"/>
  <c r="F250" i="3"/>
  <c r="P250" i="3" s="1"/>
  <c r="F266" i="3"/>
  <c r="P266" i="3" s="1"/>
  <c r="F52" i="3"/>
  <c r="P52" i="3" s="1"/>
  <c r="F238" i="3"/>
  <c r="P238" i="3" s="1"/>
  <c r="F21" i="3"/>
  <c r="P21" i="3" s="1"/>
  <c r="F111" i="3"/>
  <c r="P111" i="3" s="1"/>
  <c r="F121" i="3"/>
  <c r="P121" i="3" s="1"/>
  <c r="F142" i="3"/>
  <c r="P142" i="3" s="1"/>
  <c r="F153" i="3"/>
  <c r="P153" i="3" s="1"/>
  <c r="F214" i="3"/>
  <c r="P214" i="3" s="1"/>
  <c r="F230" i="3"/>
  <c r="P230" i="3" s="1"/>
  <c r="F246" i="3"/>
  <c r="P246" i="3" s="1"/>
  <c r="F262" i="3"/>
  <c r="P262" i="3" s="1"/>
  <c r="F160" i="3"/>
  <c r="P160" i="3" s="1"/>
  <c r="F15" i="3"/>
  <c r="P15" i="3" s="1"/>
  <c r="F45" i="3"/>
  <c r="P45" i="3" s="1"/>
  <c r="F56" i="3"/>
  <c r="P56" i="3" s="1"/>
  <c r="F118" i="3"/>
  <c r="P118" i="3" s="1"/>
  <c r="F123" i="3"/>
  <c r="P123" i="3" s="1"/>
  <c r="F128" i="3"/>
  <c r="P128" i="3" s="1"/>
  <c r="F138" i="3"/>
  <c r="P138" i="3" s="1"/>
  <c r="F226" i="3"/>
  <c r="P226" i="3" s="1"/>
  <c r="F242" i="3"/>
  <c r="P242" i="3" s="1"/>
  <c r="F258" i="3"/>
  <c r="P258" i="3" s="1"/>
  <c r="G248" i="3" l="1"/>
  <c r="Q248" i="3" s="1"/>
  <c r="P248" i="3"/>
  <c r="G222" i="3"/>
  <c r="P222" i="3"/>
  <c r="G198" i="3"/>
  <c r="Q198" i="3" s="1"/>
  <c r="P198" i="3"/>
  <c r="G268" i="3"/>
  <c r="Q268" i="3" s="1"/>
  <c r="P268" i="3"/>
  <c r="G236" i="3"/>
  <c r="Q236" i="3" s="1"/>
  <c r="P236" i="3"/>
  <c r="G210" i="3"/>
  <c r="Q210" i="3" s="1"/>
  <c r="P210" i="3"/>
  <c r="G186" i="3"/>
  <c r="Q186" i="3" s="1"/>
  <c r="P186" i="3"/>
  <c r="G267" i="3"/>
  <c r="Q267" i="3" s="1"/>
  <c r="P267" i="3"/>
  <c r="G235" i="3"/>
  <c r="Q235" i="3" s="1"/>
  <c r="P235" i="3"/>
  <c r="G200" i="3"/>
  <c r="Q200" i="3" s="1"/>
  <c r="P200" i="3"/>
  <c r="G116" i="3"/>
  <c r="Q116" i="3" s="1"/>
  <c r="P116" i="3"/>
  <c r="G244" i="3"/>
  <c r="Q244" i="3" s="1"/>
  <c r="P244" i="3"/>
  <c r="G218" i="3"/>
  <c r="P218" i="3"/>
  <c r="G194" i="3"/>
  <c r="Q194" i="3" s="1"/>
  <c r="P194" i="3"/>
  <c r="Q202" i="3"/>
  <c r="G204" i="3"/>
  <c r="Q204" i="3" s="1"/>
  <c r="Q205" i="3"/>
  <c r="G243" i="3"/>
  <c r="Q243" i="3" s="1"/>
  <c r="P243" i="3"/>
  <c r="G216" i="3"/>
  <c r="Q216" i="3" s="1"/>
  <c r="P216" i="3"/>
  <c r="G193" i="3"/>
  <c r="Q193" i="3" s="1"/>
  <c r="P193" i="3"/>
  <c r="G263" i="3"/>
  <c r="Q263" i="3" s="1"/>
  <c r="P263" i="3"/>
  <c r="G231" i="3"/>
  <c r="Q231" i="3" s="1"/>
  <c r="P231" i="3"/>
  <c r="G256" i="3"/>
  <c r="Q256" i="3" s="1"/>
  <c r="P256" i="3"/>
  <c r="G224" i="3"/>
  <c r="Q224" i="3" s="1"/>
  <c r="P224" i="3"/>
  <c r="G195" i="3"/>
  <c r="Q195" i="3" s="1"/>
  <c r="P195" i="3"/>
  <c r="G54" i="3"/>
  <c r="Q54" i="3" s="1"/>
  <c r="P54" i="3"/>
  <c r="G239" i="3"/>
  <c r="Q239" i="3" s="1"/>
  <c r="P239" i="3"/>
  <c r="G212" i="3"/>
  <c r="Q212" i="3" s="1"/>
  <c r="P212" i="3"/>
  <c r="G189" i="3"/>
  <c r="Q189" i="3" s="1"/>
  <c r="P189" i="3"/>
  <c r="F196" i="3"/>
  <c r="P196" i="3" s="1"/>
  <c r="F208" i="3"/>
  <c r="P208" i="3" s="1"/>
  <c r="F183" i="3"/>
  <c r="P183" i="3" s="1"/>
  <c r="G264" i="3"/>
  <c r="Q264" i="3" s="1"/>
  <c r="P264" i="3"/>
  <c r="G232" i="3"/>
  <c r="Q232" i="3" s="1"/>
  <c r="P232" i="3"/>
  <c r="G211" i="3"/>
  <c r="Q211" i="3" s="1"/>
  <c r="P211" i="3"/>
  <c r="G188" i="3"/>
  <c r="P188" i="3"/>
  <c r="G252" i="3"/>
  <c r="Q252" i="3" s="1"/>
  <c r="P252" i="3"/>
  <c r="G220" i="3"/>
  <c r="Q220" i="3" s="1"/>
  <c r="P220" i="3"/>
  <c r="G197" i="3"/>
  <c r="P197" i="3"/>
  <c r="G251" i="3"/>
  <c r="Q251" i="3" s="1"/>
  <c r="P251" i="3"/>
  <c r="G219" i="3"/>
  <c r="Q219" i="3" s="1"/>
  <c r="P219" i="3"/>
  <c r="G190" i="3"/>
  <c r="Q190" i="3" s="1"/>
  <c r="P190" i="3"/>
  <c r="G260" i="3"/>
  <c r="Q260" i="3" s="1"/>
  <c r="P260" i="3"/>
  <c r="G228" i="3"/>
  <c r="Q228" i="3" s="1"/>
  <c r="P228" i="3"/>
  <c r="F204" i="3"/>
  <c r="P204" i="3" s="1"/>
  <c r="P205" i="3"/>
  <c r="G136" i="3"/>
  <c r="Q136" i="3" s="1"/>
  <c r="P136" i="3"/>
  <c r="Q192" i="3"/>
  <c r="G184" i="3"/>
  <c r="G259" i="3"/>
  <c r="Q259" i="3" s="1"/>
  <c r="P259" i="3"/>
  <c r="G227" i="3"/>
  <c r="Q227" i="3" s="1"/>
  <c r="P227" i="3"/>
  <c r="G203" i="3"/>
  <c r="Q203" i="3" s="1"/>
  <c r="P203" i="3"/>
  <c r="G247" i="3"/>
  <c r="Q247" i="3" s="1"/>
  <c r="P247" i="3"/>
  <c r="G215" i="3"/>
  <c r="Q215" i="3" s="1"/>
  <c r="P215" i="3"/>
  <c r="G240" i="3"/>
  <c r="Q240" i="3" s="1"/>
  <c r="P240" i="3"/>
  <c r="G185" i="3"/>
  <c r="Q185" i="3" s="1"/>
  <c r="P185" i="3"/>
  <c r="G255" i="3"/>
  <c r="Q255" i="3" s="1"/>
  <c r="P255" i="3"/>
  <c r="G223" i="3"/>
  <c r="Q223" i="3" s="1"/>
  <c r="P223" i="3"/>
  <c r="G199" i="3"/>
  <c r="Q199" i="3" s="1"/>
  <c r="P199" i="3"/>
  <c r="G67" i="3"/>
  <c r="Q67" i="3" s="1"/>
  <c r="P67" i="3"/>
  <c r="F178" i="3"/>
  <c r="P178" i="3" s="1"/>
  <c r="G173" i="3"/>
  <c r="Q173" i="3" s="1"/>
  <c r="P173" i="3"/>
  <c r="G155" i="3"/>
  <c r="Q155" i="3" s="1"/>
  <c r="P155" i="3"/>
  <c r="G163" i="3"/>
  <c r="Q163" i="3" s="1"/>
  <c r="P163" i="3"/>
  <c r="G177" i="3"/>
  <c r="Q177" i="3" s="1"/>
  <c r="G162" i="3"/>
  <c r="Q162" i="3" s="1"/>
  <c r="P162" i="3"/>
  <c r="G144" i="3"/>
  <c r="Q144" i="3" s="1"/>
  <c r="P144" i="3"/>
  <c r="G154" i="3"/>
  <c r="Q154" i="3" s="1"/>
  <c r="P154" i="3"/>
  <c r="G158" i="3"/>
  <c r="Q158" i="3" s="1"/>
  <c r="P158" i="3"/>
  <c r="G179" i="3"/>
  <c r="G140" i="3"/>
  <c r="Q140" i="3" s="1"/>
  <c r="P140" i="3"/>
  <c r="G166" i="3"/>
  <c r="Q166" i="3" s="1"/>
  <c r="P166" i="3"/>
  <c r="G139" i="3"/>
  <c r="Q139" i="3" s="1"/>
  <c r="P139" i="3"/>
  <c r="G143" i="3"/>
  <c r="Q143" i="3" s="1"/>
  <c r="P143" i="3"/>
  <c r="Q184" i="3"/>
  <c r="G182" i="3"/>
  <c r="Q182" i="3" s="1"/>
  <c r="P182" i="3"/>
  <c r="G135" i="3"/>
  <c r="Q135" i="3" s="1"/>
  <c r="P135" i="3"/>
  <c r="G161" i="3"/>
  <c r="Q161" i="3" s="1"/>
  <c r="P161" i="3"/>
  <c r="G133" i="3"/>
  <c r="Q133" i="3" s="1"/>
  <c r="P133" i="3"/>
  <c r="G174" i="3"/>
  <c r="Q174" i="3" s="1"/>
  <c r="P174" i="3"/>
  <c r="G130" i="3"/>
  <c r="Q130" i="3" s="1"/>
  <c r="P130" i="3"/>
  <c r="G40" i="3"/>
  <c r="Q40" i="3" s="1"/>
  <c r="P40" i="3"/>
  <c r="G58" i="3"/>
  <c r="Q58" i="3" s="1"/>
  <c r="P58" i="3"/>
  <c r="G60" i="3"/>
  <c r="Q60" i="3" s="1"/>
  <c r="P60" i="3"/>
  <c r="G6" i="3"/>
  <c r="Q6" i="3" s="1"/>
  <c r="P6" i="3"/>
  <c r="G129" i="3"/>
  <c r="Q129" i="3" s="1"/>
  <c r="P129" i="3"/>
  <c r="G49" i="3"/>
  <c r="Q49" i="3" s="1"/>
  <c r="P49" i="3"/>
  <c r="Q69" i="3"/>
  <c r="G119" i="3"/>
  <c r="Q119" i="3" s="1"/>
  <c r="P119" i="3"/>
  <c r="G57" i="3"/>
  <c r="Q57" i="3" s="1"/>
  <c r="P57" i="3"/>
  <c r="G17" i="3"/>
  <c r="Q17" i="3" s="1"/>
  <c r="P17" i="3"/>
  <c r="G43" i="3"/>
  <c r="Q43" i="3" s="1"/>
  <c r="P43" i="3"/>
  <c r="G124" i="3"/>
  <c r="Q124" i="3" s="1"/>
  <c r="P124" i="3"/>
  <c r="G39" i="3"/>
  <c r="Q39" i="3" s="1"/>
  <c r="P39" i="3"/>
  <c r="G131" i="3"/>
  <c r="Q131" i="3" s="1"/>
  <c r="P131" i="3"/>
  <c r="G19" i="3"/>
  <c r="Q19" i="3" s="1"/>
  <c r="P19" i="3"/>
  <c r="G71" i="3"/>
  <c r="Q71" i="3" s="1"/>
  <c r="P71" i="3"/>
  <c r="G22" i="3"/>
  <c r="Q22" i="3" s="1"/>
  <c r="P22" i="3"/>
  <c r="G70" i="3"/>
  <c r="Q70" i="3" s="1"/>
  <c r="P70" i="3"/>
  <c r="G42" i="3"/>
  <c r="Q42" i="3" s="1"/>
  <c r="P42" i="3"/>
  <c r="G125" i="3"/>
  <c r="Q125" i="3" s="1"/>
  <c r="P125" i="3"/>
  <c r="F64" i="3"/>
  <c r="P64" i="3" s="1"/>
  <c r="P66" i="3"/>
  <c r="G23" i="3"/>
  <c r="Q23" i="3" s="1"/>
  <c r="P23" i="3"/>
  <c r="G50" i="3"/>
  <c r="Q50" i="3" s="1"/>
  <c r="P50" i="3"/>
  <c r="G24" i="3"/>
  <c r="Q24" i="3" s="1"/>
  <c r="P24" i="3"/>
  <c r="G113" i="3"/>
  <c r="Q113" i="3" s="1"/>
  <c r="P113" i="3"/>
  <c r="G46" i="3"/>
  <c r="Q46" i="3" s="1"/>
  <c r="P46" i="3"/>
  <c r="G8" i="3"/>
  <c r="Q8" i="3" s="1"/>
  <c r="P8" i="3"/>
  <c r="G126" i="3"/>
  <c r="Q126" i="3" s="1"/>
  <c r="P126" i="3"/>
  <c r="G112" i="3"/>
  <c r="Q112" i="3" s="1"/>
  <c r="P112" i="3"/>
  <c r="F68" i="3"/>
  <c r="P68" i="3" s="1"/>
  <c r="P69" i="3"/>
  <c r="G53" i="3"/>
  <c r="Q53" i="3" s="1"/>
  <c r="P53" i="3"/>
  <c r="G9" i="3"/>
  <c r="Q9" i="3" s="1"/>
  <c r="P9" i="3"/>
  <c r="F221" i="3"/>
  <c r="P221" i="3" s="1"/>
  <c r="F7" i="3"/>
  <c r="P7" i="3" s="1"/>
  <c r="F191" i="3"/>
  <c r="P191" i="3" s="1"/>
  <c r="G66" i="3"/>
  <c r="Q66" i="3" s="1"/>
  <c r="F44" i="3"/>
  <c r="P44" i="3" s="1"/>
  <c r="G121" i="3"/>
  <c r="Q121" i="3" s="1"/>
  <c r="G258" i="3"/>
  <c r="F257" i="3"/>
  <c r="P257" i="3" s="1"/>
  <c r="G226" i="3"/>
  <c r="F225" i="3"/>
  <c r="P225" i="3" s="1"/>
  <c r="G123" i="3"/>
  <c r="F122" i="3"/>
  <c r="P122" i="3" s="1"/>
  <c r="G56" i="3"/>
  <c r="F55" i="3"/>
  <c r="P55" i="3" s="1"/>
  <c r="G15" i="3"/>
  <c r="F14" i="3"/>
  <c r="P14" i="3" s="1"/>
  <c r="G160" i="3"/>
  <c r="F159" i="3"/>
  <c r="P159" i="3" s="1"/>
  <c r="G246" i="3"/>
  <c r="F245" i="3"/>
  <c r="P245" i="3" s="1"/>
  <c r="G214" i="3"/>
  <c r="F213" i="3"/>
  <c r="P213" i="3" s="1"/>
  <c r="G142" i="3"/>
  <c r="F141" i="3"/>
  <c r="P141" i="3" s="1"/>
  <c r="G111" i="3"/>
  <c r="F110" i="3"/>
  <c r="P110" i="3" s="1"/>
  <c r="G21" i="3"/>
  <c r="F20" i="3"/>
  <c r="P20" i="3" s="1"/>
  <c r="G52" i="3"/>
  <c r="F51" i="3"/>
  <c r="P51" i="3" s="1"/>
  <c r="G250" i="3"/>
  <c r="F249" i="3"/>
  <c r="P249" i="3" s="1"/>
  <c r="G151" i="3"/>
  <c r="Q151" i="3" s="1"/>
  <c r="G109" i="3"/>
  <c r="Q109" i="3" s="1"/>
  <c r="G38" i="3"/>
  <c r="F37" i="3"/>
  <c r="P37" i="3" s="1"/>
  <c r="G5" i="3"/>
  <c r="F4" i="3"/>
  <c r="P4" i="3" s="1"/>
  <c r="G165" i="3"/>
  <c r="F164" i="3"/>
  <c r="P164" i="3" s="1"/>
  <c r="G242" i="3"/>
  <c r="F241" i="3"/>
  <c r="P241" i="3" s="1"/>
  <c r="G138" i="3"/>
  <c r="F137" i="3"/>
  <c r="P137" i="3" s="1"/>
  <c r="G128" i="3"/>
  <c r="F127" i="3"/>
  <c r="P127" i="3" s="1"/>
  <c r="G118" i="3"/>
  <c r="F117" i="3"/>
  <c r="P117" i="3" s="1"/>
  <c r="G45" i="3"/>
  <c r="Q45" i="3" s="1"/>
  <c r="G262" i="3"/>
  <c r="F261" i="3"/>
  <c r="P261" i="3" s="1"/>
  <c r="G230" i="3"/>
  <c r="Q230" i="3" s="1"/>
  <c r="G153" i="3"/>
  <c r="F152" i="3"/>
  <c r="P152" i="3" s="1"/>
  <c r="G238" i="3"/>
  <c r="F237" i="3"/>
  <c r="P237" i="3" s="1"/>
  <c r="G266" i="3"/>
  <c r="F265" i="3"/>
  <c r="P265" i="3" s="1"/>
  <c r="G234" i="3"/>
  <c r="F233" i="3"/>
  <c r="P233" i="3" s="1"/>
  <c r="G157" i="3"/>
  <c r="F156" i="3"/>
  <c r="P156" i="3" s="1"/>
  <c r="G115" i="3"/>
  <c r="F114" i="3"/>
  <c r="P114" i="3" s="1"/>
  <c r="G48" i="3"/>
  <c r="F47" i="3"/>
  <c r="P47" i="3" s="1"/>
  <c r="G11" i="3"/>
  <c r="F10" i="3"/>
  <c r="P10" i="3" s="1"/>
  <c r="G254" i="3"/>
  <c r="F253" i="3"/>
  <c r="P253" i="3" s="1"/>
  <c r="G191" i="3" l="1"/>
  <c r="Q191" i="3" s="1"/>
  <c r="G208" i="3"/>
  <c r="Q208" i="3" s="1"/>
  <c r="G132" i="3"/>
  <c r="Q132" i="3" s="1"/>
  <c r="G68" i="3"/>
  <c r="Q68" i="3" s="1"/>
  <c r="G7" i="3"/>
  <c r="Q7" i="3" s="1"/>
  <c r="G253" i="3"/>
  <c r="Q253" i="3" s="1"/>
  <c r="Q254" i="3"/>
  <c r="G265" i="3"/>
  <c r="Q265" i="3" s="1"/>
  <c r="Q266" i="3"/>
  <c r="G241" i="3"/>
  <c r="Q241" i="3" s="1"/>
  <c r="Q242" i="3"/>
  <c r="G4" i="3"/>
  <c r="Q4" i="3" s="1"/>
  <c r="Q5" i="3"/>
  <c r="G213" i="3"/>
  <c r="Q213" i="3" s="1"/>
  <c r="Q214" i="3"/>
  <c r="G225" i="3"/>
  <c r="Q225" i="3" s="1"/>
  <c r="Q226" i="3"/>
  <c r="G196" i="3"/>
  <c r="Q196" i="3" s="1"/>
  <c r="Q197" i="3"/>
  <c r="G221" i="3"/>
  <c r="Q221" i="3" s="1"/>
  <c r="Q222" i="3"/>
  <c r="G233" i="3"/>
  <c r="Q233" i="3" s="1"/>
  <c r="Q234" i="3"/>
  <c r="G237" i="3"/>
  <c r="Q237" i="3" s="1"/>
  <c r="Q238" i="3"/>
  <c r="G249" i="3"/>
  <c r="Q249" i="3" s="1"/>
  <c r="Q250" i="3"/>
  <c r="G245" i="3"/>
  <c r="Q245" i="3" s="1"/>
  <c r="Q246" i="3"/>
  <c r="G257" i="3"/>
  <c r="Q257" i="3" s="1"/>
  <c r="Q258" i="3"/>
  <c r="G183" i="3"/>
  <c r="Q183" i="3" s="1"/>
  <c r="G187" i="3"/>
  <c r="Q187" i="3" s="1"/>
  <c r="Q188" i="3"/>
  <c r="G261" i="3"/>
  <c r="Q261" i="3" s="1"/>
  <c r="Q262" i="3"/>
  <c r="F176" i="3"/>
  <c r="P176" i="3" s="1"/>
  <c r="G201" i="3"/>
  <c r="Q201" i="3" s="1"/>
  <c r="G217" i="3"/>
  <c r="Q217" i="3" s="1"/>
  <c r="Q218" i="3"/>
  <c r="F59" i="3"/>
  <c r="P59" i="3" s="1"/>
  <c r="G178" i="3"/>
  <c r="Q178" i="3" s="1"/>
  <c r="Q179" i="3"/>
  <c r="G164" i="3"/>
  <c r="Q164" i="3" s="1"/>
  <c r="Q165" i="3"/>
  <c r="G137" i="3"/>
  <c r="Q137" i="3" s="1"/>
  <c r="Q138" i="3"/>
  <c r="G141" i="3"/>
  <c r="Q141" i="3" s="1"/>
  <c r="Q142" i="3"/>
  <c r="G156" i="3"/>
  <c r="Q156" i="3" s="1"/>
  <c r="Q157" i="3"/>
  <c r="G152" i="3"/>
  <c r="Q152" i="3" s="1"/>
  <c r="Q153" i="3"/>
  <c r="G159" i="3"/>
  <c r="Q159" i="3" s="1"/>
  <c r="Q160" i="3"/>
  <c r="G10" i="3"/>
  <c r="Q10" i="3" s="1"/>
  <c r="Q11" i="3"/>
  <c r="G37" i="3"/>
  <c r="Q37" i="3" s="1"/>
  <c r="Q38" i="3"/>
  <c r="G20" i="3"/>
  <c r="Q20" i="3" s="1"/>
  <c r="Q21" i="3"/>
  <c r="G122" i="3"/>
  <c r="Q122" i="3" s="1"/>
  <c r="Q123" i="3"/>
  <c r="G114" i="3"/>
  <c r="Q114" i="3" s="1"/>
  <c r="Q115" i="3"/>
  <c r="G117" i="3"/>
  <c r="Q117" i="3" s="1"/>
  <c r="Q118" i="3"/>
  <c r="G14" i="3"/>
  <c r="Q14" i="3" s="1"/>
  <c r="Q15" i="3"/>
  <c r="G47" i="3"/>
  <c r="Q47" i="3" s="1"/>
  <c r="Q48" i="3"/>
  <c r="G127" i="3"/>
  <c r="Q127" i="3" s="1"/>
  <c r="Q128" i="3"/>
  <c r="G51" i="3"/>
  <c r="Q51" i="3" s="1"/>
  <c r="Q52" i="3"/>
  <c r="G110" i="3"/>
  <c r="Q110" i="3" s="1"/>
  <c r="Q111" i="3"/>
  <c r="G55" i="3"/>
  <c r="Q55" i="3" s="1"/>
  <c r="Q56" i="3"/>
  <c r="G64" i="3"/>
  <c r="Q64" i="3" s="1"/>
  <c r="F120" i="3"/>
  <c r="P120" i="3" s="1"/>
  <c r="F18" i="3"/>
  <c r="P18" i="3" s="1"/>
  <c r="F108" i="3"/>
  <c r="P108" i="3" s="1"/>
  <c r="F229" i="3"/>
  <c r="P229" i="3" s="1"/>
  <c r="F150" i="3"/>
  <c r="F206" i="3"/>
  <c r="G44" i="3"/>
  <c r="F41" i="3"/>
  <c r="P41" i="3" s="1"/>
  <c r="P150" i="3" l="1"/>
  <c r="F3" i="3"/>
  <c r="G229" i="3"/>
  <c r="Q229" i="3" s="1"/>
  <c r="F172" i="3"/>
  <c r="P172" i="3" s="1"/>
  <c r="P206" i="3"/>
  <c r="G206" i="3"/>
  <c r="G176" i="3"/>
  <c r="Q176" i="3" s="1"/>
  <c r="G108" i="3"/>
  <c r="Q108" i="3" s="1"/>
  <c r="G120" i="3"/>
  <c r="Q120" i="3" s="1"/>
  <c r="G150" i="3"/>
  <c r="G18" i="3"/>
  <c r="Q18" i="3" s="1"/>
  <c r="G41" i="3"/>
  <c r="Q41" i="3" s="1"/>
  <c r="Q44" i="3"/>
  <c r="G59" i="3"/>
  <c r="Q59" i="3" s="1"/>
  <c r="Q150" i="3" l="1"/>
  <c r="G3" i="3"/>
  <c r="G172" i="3"/>
  <c r="Q172" i="3" s="1"/>
  <c r="Q206" i="3"/>
  <c r="P3" i="3"/>
  <c r="Q3" i="3"/>
</calcChain>
</file>

<file path=xl/sharedStrings.xml><?xml version="1.0" encoding="utf-8"?>
<sst xmlns="http://schemas.openxmlformats.org/spreadsheetml/2006/main" count="310" uniqueCount="89">
  <si>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</si>
  <si>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</si>
  <si>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</si>
  <si>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</si>
  <si>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</si>
  <si>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</si>
  <si>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</si>
  <si>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</si>
  <si>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</si>
  <si>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</si>
  <si>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</si>
  <si>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</si>
  <si>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</si>
  <si>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</si>
  <si>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</si>
  <si>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</si>
  <si>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</si>
  <si>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</si>
  <si>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</si>
  <si>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</si>
  <si>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</si>
  <si>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</si>
  <si>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</si>
  <si>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</si>
  <si>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სახელმწიფო პროგრამების დეპარტამენტი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</si>
  <si>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</si>
  <si>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</si>
  <si>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</si>
  <si>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</si>
  <si>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</si>
  <si>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</si>
  <si>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</si>
  <si>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</si>
  <si>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გარემოს ჯანმრთელობის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</si>
  <si>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</si>
  <si>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</si>
  <si>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</si>
  <si>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</si>
  <si>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</si>
  <si>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</si>
  <si>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</si>
  <si>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</si>
  <si>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</si>
  <si>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</si>
  <si>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</si>
  <si>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</si>
  <si>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</si>
  <si>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</si>
  <si>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</si>
  <si>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</si>
  <si>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</si>
  <si>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საზოგადოებრივი ჯანდაცვის რეგიონული მართვის დეპარტამენტი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</si>
  <si>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</si>
  <si>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</si>
  <si>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</si>
  <si>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</si>
  <si>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</si>
  <si>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</si>
  <si>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</si>
  <si>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</si>
  <si>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</si>
  <si>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</si>
  <si>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</si>
  <si>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</si>
  <si>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</si>
  <si>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ადამიანური რესურსების მართვის და საქმისწარმოების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</si>
  <si>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</si>
  <si>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</si>
  <si>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</si>
  <si>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</si>
  <si>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</si>
  <si>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</si>
  <si>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</si>
  <si>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ქრონიკული დაავადებების და ტრამვატიზმის სამმართველო</t>
  </si>
  <si>
    <t xml:space="preserve"> დედათა და ბავშვთა და რეპროდუქტიული ჯანმრთელობის სამმართველო</t>
  </si>
  <si>
    <t>N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</si>
  <si>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</si>
  <si>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</si>
  <si>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</si>
  <si>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საშტატო ნუსხის, თანამდებობრივი სარგოს და შრომის ანაზღაურების ფონდის შეთანხმება</t>
  </si>
  <si>
    <t>პოპულაციური რეგისტრების სამმართველო</t>
  </si>
  <si>
    <t>მოქმედი</t>
  </si>
  <si>
    <t>პროექტი</t>
  </si>
  <si>
    <t>გადახრა</t>
  </si>
  <si>
    <t>ადამიანური რესურსების მართვის და პროფესიული განვითარების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</si>
  <si>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</si>
  <si>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>გარემოს ჯანმრთელობის დეპარტამენტი</t>
  </si>
  <si>
    <t>გარემოს რისკ-ფაქტორების შეფასების და მონიტორინგის სამმართველო</t>
  </si>
  <si>
    <t xml:space="preserve"> სპეციალისტი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</si>
</sst>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1"/>
      <charset val="204"/>
      <scheme val="minor"/>
    </font>
    <font>
      <b/>
      <sz val="10"/>
      <color theme="1"/>
      <name val="Calibri"/>
      <family val="1"/>
      <charset val="204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indexed="8"/>
      <name val="Sylfae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0" fontId="3" fillId="0" borderId="1" xfId="0" applyFont="1" applyBorder="1"/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43" fontId="0" fillId="0" borderId="4" xfId="1" applyFont="1" applyBorder="1"/>
    <xf numFmtId="43" fontId="0" fillId="0" borderId="5" xfId="1" applyFont="1" applyBorder="1"/>
    <xf numFmtId="43" fontId="0" fillId="0" borderId="3" xfId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0" fillId="0" borderId="1" xfId="1" applyFont="1" applyBorder="1"/>
    <xf numFmtId="164" fontId="0" fillId="0" borderId="1" xfId="1" applyNumberFormat="1" applyFont="1" applyBorder="1"/>
    <xf numFmtId="0" fontId="5" fillId="0" borderId="6" xfId="0" applyFont="1" applyBorder="1"/>
    <xf numFmtId="0" fontId="3" fillId="0" borderId="6" xfId="0" applyFont="1" applyBorder="1" applyAlignment="1">
      <alignment horizontal="left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43" fontId="0" fillId="0" borderId="6" xfId="1" applyFont="1" applyBorder="1"/>
    <xf numFmtId="164" fontId="0" fillId="0" borderId="6" xfId="1" applyNumberFormat="1" applyFont="1" applyBorder="1"/>
    <xf numFmtId="0" fontId="5" fillId="0" borderId="5" xfId="0" applyFont="1" applyBorder="1"/>
    <xf numFmtId="164" fontId="0" fillId="0" borderId="0" xfId="0" applyNumberFormat="1"/>
    <xf numFmtId="43" fontId="0" fillId="0" borderId="4" xfId="1" applyFont="1" applyFill="1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43" fontId="9" fillId="0" borderId="3" xfId="1" applyFont="1" applyBorder="1"/>
    <xf numFmtId="164" fontId="9" fillId="0" borderId="3" xfId="1" applyNumberFormat="1" applyFont="1" applyBorder="1"/>
    <xf numFmtId="0" fontId="11" fillId="0" borderId="4" xfId="0" applyFont="1" applyBorder="1" applyAlignment="1">
      <alignment horizontal="left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3" fontId="9" fillId="0" borderId="4" xfId="1" applyFont="1" applyBorder="1"/>
    <xf numFmtId="164" fontId="9" fillId="0" borderId="4" xfId="1" applyNumberFormat="1" applyFont="1" applyBorder="1"/>
    <xf numFmtId="0" fontId="3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43" fontId="9" fillId="0" borderId="5" xfId="1" applyFont="1" applyBorder="1"/>
    <xf numFmtId="164" fontId="9" fillId="0" borderId="5" xfId="1" applyNumberFormat="1" applyFont="1" applyBorder="1"/>
    <xf numFmtId="164" fontId="0" fillId="0" borderId="10" xfId="1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/>
    <xf numFmtId="0" fontId="3" fillId="4" borderId="4" xfId="0" applyFont="1" applyFill="1" applyBorder="1" applyAlignment="1">
      <alignment horizontal="left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43" fontId="0" fillId="4" borderId="4" xfId="1" applyFont="1" applyFill="1" applyBorder="1"/>
    <xf numFmtId="164" fontId="0" fillId="4" borderId="4" xfId="1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" fontId="3" fillId="4" borderId="1" xfId="0" applyNumberFormat="1" applyFont="1" applyFill="1" applyBorder="1" applyAlignment="1">
      <alignment horizontal="center" vertical="center" wrapText="1"/>
    </xf>
    <xf numFmtId="43" fontId="0" fillId="4" borderId="1" xfId="1" applyFont="1" applyFill="1" applyBorder="1"/>
    <xf numFmtId="164" fontId="0" fillId="4" borderId="10" xfId="1" applyNumberFormat="1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1" fontId="3" fillId="4" borderId="5" xfId="0" applyNumberFormat="1" applyFont="1" applyFill="1" applyBorder="1" applyAlignment="1">
      <alignment horizontal="center" vertical="center" wrapText="1"/>
    </xf>
    <xf numFmtId="43" fontId="0" fillId="4" borderId="5" xfId="1" applyFont="1" applyFill="1" applyBorder="1"/>
    <xf numFmtId="1" fontId="3" fillId="0" borderId="4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 applyAlignment="1">
      <alignment horizontal="center"/>
    </xf>
    <xf numFmtId="0" fontId="5" fillId="4" borderId="5" xfId="0" applyFont="1" applyFill="1" applyBorder="1"/>
    <xf numFmtId="0" fontId="3" fillId="4" borderId="5" xfId="0" applyFont="1" applyFill="1" applyBorder="1" applyAlignment="1">
      <alignment horizontal="left" vertical="center" wrapText="1"/>
    </xf>
    <xf numFmtId="164" fontId="0" fillId="4" borderId="5" xfId="1" applyNumberFormat="1" applyFont="1" applyFill="1" applyBorder="1"/>
    <xf numFmtId="164" fontId="0" fillId="4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8"/>
  <sheetViews>
    <sheetView tabSelected="1" view="pageBreakPreview" zoomScaleNormal="100" zoomScaleSheetLayoutView="100" workbookViewId="0">
      <selection activeCell="I205" sqref="I205"/>
    </sheetView>
  </sheetViews>
  <sheetFormatPr defaultRowHeight="15" x14ac:dyDescent="0.25"/>
  <cols>
    <col min="1" max="1" width="4.28515625" customWidth="1"/>
    <col min="2" max="2" width="46" customWidth="1"/>
    <col min="3" max="3" width="8.7109375" customWidth="1"/>
    <col min="4" max="4" width="14" customWidth="1"/>
    <col min="5" max="8" width="16" customWidth="1"/>
    <col min="9" max="9" width="8.7109375" customWidth="1"/>
    <col min="10" max="10" width="14" customWidth="1"/>
    <col min="11" max="14" width="16" customWidth="1"/>
    <col min="15" max="15" width="8.7109375" customWidth="1"/>
    <col min="16" max="17" width="16" customWidth="1"/>
    <col min="18" max="18" width="11.140625" customWidth="1"/>
  </cols>
  <sheetData>
    <row r="1" spans="1:18" ht="42" customHeight="1" x14ac:dyDescent="0.25">
      <c r="A1" s="97" t="s">
        <v>81</v>
      </c>
      <c r="B1" s="97"/>
      <c r="C1" s="97"/>
      <c r="D1" s="97"/>
      <c r="E1" s="97"/>
      <c r="F1" s="97"/>
      <c r="G1" s="97"/>
      <c r="H1" s="72"/>
      <c r="I1" s="97" t="s">
        <v>82</v>
      </c>
      <c r="J1" s="97"/>
      <c r="K1" s="97"/>
      <c r="L1" s="97"/>
      <c r="M1" s="97"/>
      <c r="O1" s="97" t="s">
        <v>83</v>
      </c>
      <c r="P1" s="97"/>
      <c r="Q1" s="97"/>
    </row>
    <row r="2" spans="1:18" ht="89.25" customHeight="1" x14ac:dyDescent="0.25">
      <c r="A2" s="2" t="s">
        <v>0</v>
      </c>
      <c r="B2" s="2" t="s">
        <v>1</v>
      </c>
      <c r="C2" s="2" t="s">
        <v>2</v>
      </c>
      <c r="D2" s="2" t="s">
        <v>78</v>
      </c>
      <c r="E2" s="2" t="s">
        <v>77</v>
      </c>
      <c r="F2" s="2" t="s">
        <v>76</v>
      </c>
      <c r="G2" s="2" t="s">
        <v>3</v>
      </c>
      <c r="H2" s="2" t="s">
        <v>4</v>
      </c>
      <c r="I2" s="2" t="s">
        <v>2</v>
      </c>
      <c r="J2" s="2" t="s">
        <v>78</v>
      </c>
      <c r="K2" s="2" t="s">
        <v>77</v>
      </c>
      <c r="L2" s="2" t="s">
        <v>76</v>
      </c>
      <c r="M2" s="2" t="s">
        <v>3</v>
      </c>
      <c r="N2" s="2" t="s">
        <v>4</v>
      </c>
      <c r="O2" s="2" t="s">
        <v>2</v>
      </c>
      <c r="P2" s="2" t="s">
        <v>76</v>
      </c>
      <c r="Q2" s="2" t="s">
        <v>3</v>
      </c>
      <c r="R2" s="2" t="s">
        <v>4</v>
      </c>
    </row>
    <row r="3" spans="1:18" ht="20.25" customHeight="1" x14ac:dyDescent="0.25">
      <c r="A3" s="39"/>
      <c r="B3" s="40" t="s">
        <v>5</v>
      </c>
      <c r="C3" s="48">
        <f>C4+C7+C10+C14+C18+C41+C59+C108+C120+C150+C172+C229+C167</f>
        <v>302</v>
      </c>
      <c r="D3" s="48"/>
      <c r="E3" s="48"/>
      <c r="F3" s="48">
        <f t="shared" ref="F3:G3" si="0">F4+F7+F10+F14+F18+F41+F59+F108+F120+F150+F172+F229+F167</f>
        <v>292000</v>
      </c>
      <c r="G3" s="48">
        <f t="shared" si="0"/>
        <v>3504000</v>
      </c>
      <c r="H3" s="41">
        <v>3508000</v>
      </c>
      <c r="I3" s="48">
        <f>I4+I7+I10+I14+I18+I41+I59+I108+I120+I150+I172+I229+I61+I167</f>
        <v>302</v>
      </c>
      <c r="J3" s="48"/>
      <c r="K3" s="48"/>
      <c r="L3" s="96">
        <f t="shared" ref="L3:M3" si="1">L4+L7+L10+L14+L18+L41+L59+L108+L120+L150+L172+L229+L61+L167</f>
        <v>292600</v>
      </c>
      <c r="M3" s="96">
        <f t="shared" si="1"/>
        <v>3511200</v>
      </c>
      <c r="N3" s="41">
        <v>3511200</v>
      </c>
      <c r="O3" s="48">
        <f>I3-C3</f>
        <v>0</v>
      </c>
      <c r="P3" s="48">
        <f>L3-F3</f>
        <v>600</v>
      </c>
      <c r="Q3" s="48">
        <f>M3-G3</f>
        <v>7200</v>
      </c>
      <c r="R3" s="48">
        <f>N3-H3</f>
        <v>3200</v>
      </c>
    </row>
    <row r="4" spans="1:18" x14ac:dyDescent="0.25">
      <c r="A4" s="3"/>
      <c r="B4" s="21" t="s">
        <v>6</v>
      </c>
      <c r="C4" s="42">
        <f>SUM(C5:C6)</f>
        <v>5</v>
      </c>
      <c r="D4" s="42"/>
      <c r="E4" s="42"/>
      <c r="F4" s="42">
        <f t="shared" ref="F4:G4" si="2">SUM(F5:F6)</f>
        <v>12200</v>
      </c>
      <c r="G4" s="42">
        <f t="shared" si="2"/>
        <v>146400</v>
      </c>
      <c r="H4" s="98"/>
      <c r="I4" s="42">
        <f>SUM(I5:I6)</f>
        <v>5</v>
      </c>
      <c r="J4" s="42"/>
      <c r="K4" s="42"/>
      <c r="L4" s="42">
        <f t="shared" ref="L4:M4" si="3">SUM(L5:L6)</f>
        <v>12200</v>
      </c>
      <c r="M4" s="42">
        <f t="shared" si="3"/>
        <v>146400</v>
      </c>
      <c r="N4" s="98"/>
      <c r="O4" s="42">
        <f t="shared" ref="O4:O70" si="4">I4-C4</f>
        <v>0</v>
      </c>
      <c r="P4" s="42">
        <f t="shared" ref="P4:P67" si="5">L4-F4</f>
        <v>0</v>
      </c>
      <c r="Q4" s="42">
        <f t="shared" ref="Q4:Q67" si="6">M4-G4</f>
        <v>0</v>
      </c>
    </row>
    <row r="5" spans="1:18" x14ac:dyDescent="0.25">
      <c r="A5" s="6"/>
      <c r="B5" s="7" t="s">
        <v>7</v>
      </c>
      <c r="C5" s="8">
        <v>1</v>
      </c>
      <c r="D5" s="16">
        <v>2.6</v>
      </c>
      <c r="E5" s="17">
        <f>D5*1000</f>
        <v>2600</v>
      </c>
      <c r="F5" s="17">
        <f>E5*C5</f>
        <v>2600</v>
      </c>
      <c r="G5" s="17">
        <f>F5*12</f>
        <v>31200</v>
      </c>
      <c r="H5" s="99"/>
      <c r="I5" s="8">
        <v>1</v>
      </c>
      <c r="J5" s="16">
        <v>2.6</v>
      </c>
      <c r="K5" s="17">
        <f>J5*1000</f>
        <v>2600</v>
      </c>
      <c r="L5" s="17">
        <f>K5*I5</f>
        <v>2600</v>
      </c>
      <c r="M5" s="17">
        <f>L5*12</f>
        <v>31200</v>
      </c>
      <c r="N5" s="99"/>
      <c r="O5" s="8">
        <f t="shared" si="4"/>
        <v>0</v>
      </c>
      <c r="P5" s="17">
        <f t="shared" si="5"/>
        <v>0</v>
      </c>
      <c r="Q5" s="17">
        <f t="shared" si="6"/>
        <v>0</v>
      </c>
    </row>
    <row r="6" spans="1:18" x14ac:dyDescent="0.25">
      <c r="A6" s="9"/>
      <c r="B6" s="10" t="s">
        <v>8</v>
      </c>
      <c r="C6" s="11">
        <v>4</v>
      </c>
      <c r="D6" s="14">
        <v>2.4</v>
      </c>
      <c r="E6" s="18">
        <f t="shared" ref="E6:E57" si="7">D6*1000</f>
        <v>2400</v>
      </c>
      <c r="F6" s="18">
        <f>E6*C6</f>
        <v>9600</v>
      </c>
      <c r="G6" s="18">
        <f t="shared" ref="G6:G58" si="8">F6*12</f>
        <v>115200</v>
      </c>
      <c r="H6" s="99"/>
      <c r="I6" s="11">
        <v>4</v>
      </c>
      <c r="J6" s="14">
        <v>2.4</v>
      </c>
      <c r="K6" s="18">
        <f t="shared" ref="K6" si="9">J6*1000</f>
        <v>2400</v>
      </c>
      <c r="L6" s="18">
        <f>K6*I6</f>
        <v>9600</v>
      </c>
      <c r="M6" s="18">
        <f t="shared" ref="M6" si="10">L6*12</f>
        <v>115200</v>
      </c>
      <c r="N6" s="99"/>
      <c r="O6" s="11">
        <f t="shared" si="4"/>
        <v>0</v>
      </c>
      <c r="P6" s="18">
        <f t="shared" si="5"/>
        <v>0</v>
      </c>
      <c r="Q6" s="18">
        <f t="shared" si="6"/>
        <v>0</v>
      </c>
    </row>
    <row r="7" spans="1:18" ht="27" customHeight="1" x14ac:dyDescent="0.25">
      <c r="A7" s="3"/>
      <c r="B7" s="21" t="s">
        <v>9</v>
      </c>
      <c r="C7" s="43">
        <f>SUM(C8:C9)</f>
        <v>2</v>
      </c>
      <c r="D7" s="43"/>
      <c r="E7" s="43"/>
      <c r="F7" s="43">
        <f t="shared" ref="F7:G7" si="11">SUM(F8:F9)</f>
        <v>2400</v>
      </c>
      <c r="G7" s="43">
        <f t="shared" si="11"/>
        <v>28800</v>
      </c>
      <c r="H7" s="99"/>
      <c r="I7" s="43">
        <f>SUM(I8:I9)</f>
        <v>2</v>
      </c>
      <c r="J7" s="43"/>
      <c r="K7" s="43"/>
      <c r="L7" s="43">
        <f t="shared" ref="L7:M7" si="12">SUM(L8:L9)</f>
        <v>2400</v>
      </c>
      <c r="M7" s="43">
        <f t="shared" si="12"/>
        <v>28800</v>
      </c>
      <c r="N7" s="99"/>
      <c r="O7" s="43">
        <f t="shared" si="4"/>
        <v>0</v>
      </c>
      <c r="P7" s="43">
        <f t="shared" si="5"/>
        <v>0</v>
      </c>
      <c r="Q7" s="43">
        <f t="shared" si="6"/>
        <v>0</v>
      </c>
    </row>
    <row r="8" spans="1:18" x14ac:dyDescent="0.25">
      <c r="A8" s="6"/>
      <c r="B8" s="7" t="s">
        <v>10</v>
      </c>
      <c r="C8" s="8">
        <v>1</v>
      </c>
      <c r="D8" s="16">
        <v>1.6</v>
      </c>
      <c r="E8" s="17">
        <f t="shared" si="7"/>
        <v>1600</v>
      </c>
      <c r="F8" s="17">
        <f>E8*C8</f>
        <v>1600</v>
      </c>
      <c r="G8" s="17">
        <f t="shared" si="8"/>
        <v>19200</v>
      </c>
      <c r="H8" s="99"/>
      <c r="I8" s="8">
        <v>1</v>
      </c>
      <c r="J8" s="16">
        <v>1.6</v>
      </c>
      <c r="K8" s="17">
        <f t="shared" ref="K8:K9" si="13">J8*1000</f>
        <v>1600</v>
      </c>
      <c r="L8" s="17">
        <f>K8*I8</f>
        <v>1600</v>
      </c>
      <c r="M8" s="17">
        <f t="shared" ref="M8:M9" si="14">L8*12</f>
        <v>19200</v>
      </c>
      <c r="N8" s="99"/>
      <c r="O8" s="8">
        <f t="shared" si="4"/>
        <v>0</v>
      </c>
      <c r="P8" s="17">
        <f t="shared" si="5"/>
        <v>0</v>
      </c>
      <c r="Q8" s="17">
        <f t="shared" si="6"/>
        <v>0</v>
      </c>
    </row>
    <row r="9" spans="1:18" x14ac:dyDescent="0.25">
      <c r="A9" s="9"/>
      <c r="B9" s="10" t="s">
        <v>11</v>
      </c>
      <c r="C9" s="11">
        <v>1</v>
      </c>
      <c r="D9" s="14">
        <v>0.8</v>
      </c>
      <c r="E9" s="18">
        <f t="shared" si="7"/>
        <v>800</v>
      </c>
      <c r="F9" s="18">
        <f>E9*C9</f>
        <v>800</v>
      </c>
      <c r="G9" s="18">
        <f t="shared" si="8"/>
        <v>9600</v>
      </c>
      <c r="H9" s="99"/>
      <c r="I9" s="11">
        <v>1</v>
      </c>
      <c r="J9" s="14">
        <v>0.8</v>
      </c>
      <c r="K9" s="18">
        <f t="shared" si="13"/>
        <v>800</v>
      </c>
      <c r="L9" s="18">
        <f>K9*I9</f>
        <v>800</v>
      </c>
      <c r="M9" s="18">
        <f t="shared" si="14"/>
        <v>9600</v>
      </c>
      <c r="N9" s="99"/>
      <c r="O9" s="11">
        <f t="shared" si="4"/>
        <v>0</v>
      </c>
      <c r="P9" s="18">
        <f t="shared" si="5"/>
        <v>0</v>
      </c>
      <c r="Q9" s="18">
        <f t="shared" si="6"/>
        <v>0</v>
      </c>
    </row>
    <row r="10" spans="1:18" ht="48.75" customHeight="1" x14ac:dyDescent="0.25">
      <c r="A10" s="22"/>
      <c r="B10" s="21" t="s">
        <v>63</v>
      </c>
      <c r="C10" s="46">
        <f>SUM(C11:C13)</f>
        <v>3</v>
      </c>
      <c r="D10" s="46"/>
      <c r="E10" s="46"/>
      <c r="F10" s="46">
        <f t="shared" ref="F10:G10" si="15">SUM(F11:F13)</f>
        <v>3050</v>
      </c>
      <c r="G10" s="46">
        <f t="shared" si="15"/>
        <v>36600</v>
      </c>
      <c r="H10" s="99"/>
      <c r="I10" s="46">
        <f>SUM(I11:I13)</f>
        <v>3</v>
      </c>
      <c r="J10" s="46"/>
      <c r="K10" s="46"/>
      <c r="L10" s="46">
        <f>SUM(L11:L13)</f>
        <v>3050</v>
      </c>
      <c r="M10" s="46">
        <f t="shared" ref="M10" si="16">SUM(M11:M13)</f>
        <v>36600</v>
      </c>
      <c r="N10" s="99"/>
      <c r="O10" s="46">
        <f t="shared" si="4"/>
        <v>0</v>
      </c>
      <c r="P10" s="46">
        <f t="shared" si="5"/>
        <v>0</v>
      </c>
      <c r="Q10" s="46">
        <f t="shared" si="6"/>
        <v>0</v>
      </c>
    </row>
    <row r="11" spans="1:18" x14ac:dyDescent="0.25">
      <c r="A11" s="23"/>
      <c r="B11" s="7" t="s">
        <v>10</v>
      </c>
      <c r="C11" s="8">
        <v>1</v>
      </c>
      <c r="D11" s="16">
        <v>1.6</v>
      </c>
      <c r="E11" s="17">
        <f t="shared" si="7"/>
        <v>1600</v>
      </c>
      <c r="F11" s="17">
        <f>E11*C11</f>
        <v>1600</v>
      </c>
      <c r="G11" s="17">
        <f t="shared" si="8"/>
        <v>19200</v>
      </c>
      <c r="H11" s="99"/>
      <c r="I11" s="8">
        <v>1</v>
      </c>
      <c r="J11" s="16">
        <v>1.6</v>
      </c>
      <c r="K11" s="17">
        <f t="shared" ref="K11:K12" si="17">J11*1000</f>
        <v>1600</v>
      </c>
      <c r="L11" s="17">
        <f>K11*I11</f>
        <v>1600</v>
      </c>
      <c r="M11" s="17">
        <f t="shared" ref="M11:M13" si="18">L11*12</f>
        <v>19200</v>
      </c>
      <c r="N11" s="99"/>
      <c r="O11" s="8">
        <f t="shared" si="4"/>
        <v>0</v>
      </c>
      <c r="P11" s="17">
        <f t="shared" si="5"/>
        <v>0</v>
      </c>
      <c r="Q11" s="17">
        <f t="shared" si="6"/>
        <v>0</v>
      </c>
    </row>
    <row r="12" spans="1:18" x14ac:dyDescent="0.25">
      <c r="A12" s="49"/>
      <c r="B12" s="10" t="s">
        <v>11</v>
      </c>
      <c r="C12" s="11">
        <v>1</v>
      </c>
      <c r="D12" s="14">
        <v>0.8</v>
      </c>
      <c r="E12" s="18">
        <f t="shared" ref="E12" si="19">D12*1000</f>
        <v>800</v>
      </c>
      <c r="F12" s="18">
        <f t="shared" ref="F12:F13" si="20">E12*C12</f>
        <v>800</v>
      </c>
      <c r="G12" s="18">
        <f t="shared" si="8"/>
        <v>9600</v>
      </c>
      <c r="H12" s="99"/>
      <c r="I12" s="11">
        <v>1</v>
      </c>
      <c r="J12" s="14">
        <v>0.8</v>
      </c>
      <c r="K12" s="18">
        <f t="shared" si="17"/>
        <v>800</v>
      </c>
      <c r="L12" s="18">
        <f t="shared" ref="L12:L13" si="21">K12*I12</f>
        <v>800</v>
      </c>
      <c r="M12" s="18">
        <f t="shared" si="18"/>
        <v>9600</v>
      </c>
      <c r="N12" s="99"/>
      <c r="O12" s="11">
        <f t="shared" si="4"/>
        <v>0</v>
      </c>
      <c r="P12" s="18">
        <f t="shared" si="5"/>
        <v>0</v>
      </c>
      <c r="Q12" s="18">
        <f t="shared" si="6"/>
        <v>0</v>
      </c>
    </row>
    <row r="13" spans="1:18" x14ac:dyDescent="0.25">
      <c r="A13" s="24"/>
      <c r="B13" s="10" t="s">
        <v>12</v>
      </c>
      <c r="C13" s="11">
        <v>1</v>
      </c>
      <c r="D13" s="14">
        <v>0.65</v>
      </c>
      <c r="E13" s="18">
        <f>D13*1000</f>
        <v>650</v>
      </c>
      <c r="F13" s="70">
        <f t="shared" si="20"/>
        <v>650</v>
      </c>
      <c r="G13" s="70">
        <f t="shared" si="8"/>
        <v>7800</v>
      </c>
      <c r="H13" s="99"/>
      <c r="I13" s="11">
        <v>1</v>
      </c>
      <c r="J13" s="14">
        <v>0.65</v>
      </c>
      <c r="K13" s="18">
        <f>J13*1000</f>
        <v>650</v>
      </c>
      <c r="L13" s="70">
        <f t="shared" si="21"/>
        <v>650</v>
      </c>
      <c r="M13" s="70">
        <f t="shared" si="18"/>
        <v>7800</v>
      </c>
      <c r="N13" s="99"/>
      <c r="O13" s="11">
        <f t="shared" si="4"/>
        <v>0</v>
      </c>
      <c r="P13" s="70">
        <f t="shared" si="5"/>
        <v>0</v>
      </c>
      <c r="Q13" s="70">
        <f t="shared" si="6"/>
        <v>0</v>
      </c>
    </row>
    <row r="14" spans="1:18" ht="25.5" x14ac:dyDescent="0.25">
      <c r="A14" s="22"/>
      <c r="B14" s="21" t="s">
        <v>64</v>
      </c>
      <c r="C14" s="46">
        <f>SUM(C15:C17)</f>
        <v>8</v>
      </c>
      <c r="D14" s="46"/>
      <c r="E14" s="46"/>
      <c r="F14" s="46">
        <f t="shared" ref="F14:G14" si="22">SUM(F15:F17)</f>
        <v>8000</v>
      </c>
      <c r="G14" s="46">
        <f t="shared" si="22"/>
        <v>96000</v>
      </c>
      <c r="H14" s="99"/>
      <c r="I14" s="46">
        <f>SUM(I15:I17)</f>
        <v>8</v>
      </c>
      <c r="J14" s="46"/>
      <c r="K14" s="46"/>
      <c r="L14" s="46">
        <f t="shared" ref="L14:M14" si="23">SUM(L15:L17)</f>
        <v>8000</v>
      </c>
      <c r="M14" s="46">
        <f t="shared" si="23"/>
        <v>96000</v>
      </c>
      <c r="N14" s="99"/>
      <c r="O14" s="46">
        <f t="shared" si="4"/>
        <v>0</v>
      </c>
      <c r="P14" s="46">
        <f t="shared" si="5"/>
        <v>0</v>
      </c>
      <c r="Q14" s="46">
        <f t="shared" si="6"/>
        <v>0</v>
      </c>
    </row>
    <row r="15" spans="1:18" x14ac:dyDescent="0.25">
      <c r="A15" s="23"/>
      <c r="B15" s="7" t="s">
        <v>10</v>
      </c>
      <c r="C15" s="8">
        <v>1</v>
      </c>
      <c r="D15" s="16">
        <v>1.6</v>
      </c>
      <c r="E15" s="17">
        <f t="shared" si="7"/>
        <v>1600</v>
      </c>
      <c r="F15" s="17">
        <f>E15*C15</f>
        <v>1600</v>
      </c>
      <c r="G15" s="17">
        <f t="shared" si="8"/>
        <v>19200</v>
      </c>
      <c r="H15" s="99"/>
      <c r="I15" s="8">
        <v>1</v>
      </c>
      <c r="J15" s="16">
        <v>1.6</v>
      </c>
      <c r="K15" s="17">
        <f t="shared" ref="K15:K17" si="24">J15*1000</f>
        <v>1600</v>
      </c>
      <c r="L15" s="17">
        <f>K15*I15</f>
        <v>1600</v>
      </c>
      <c r="M15" s="17">
        <f t="shared" ref="M15:M17" si="25">L15*12</f>
        <v>19200</v>
      </c>
      <c r="N15" s="99"/>
      <c r="O15" s="8">
        <f t="shared" si="4"/>
        <v>0</v>
      </c>
      <c r="P15" s="17">
        <f t="shared" si="5"/>
        <v>0</v>
      </c>
      <c r="Q15" s="17">
        <f t="shared" si="6"/>
        <v>0</v>
      </c>
    </row>
    <row r="16" spans="1:18" x14ac:dyDescent="0.25">
      <c r="A16" s="49"/>
      <c r="B16" s="10" t="s">
        <v>13</v>
      </c>
      <c r="C16" s="11">
        <v>4</v>
      </c>
      <c r="D16" s="14">
        <v>1</v>
      </c>
      <c r="E16" s="18">
        <f t="shared" ref="E16" si="26">D16*1000</f>
        <v>1000</v>
      </c>
      <c r="F16" s="18">
        <f>E16*C16</f>
        <v>4000</v>
      </c>
      <c r="G16" s="18">
        <f t="shared" ref="G16" si="27">F16*12</f>
        <v>48000</v>
      </c>
      <c r="H16" s="99"/>
      <c r="I16" s="11">
        <v>4</v>
      </c>
      <c r="J16" s="14">
        <v>1</v>
      </c>
      <c r="K16" s="18">
        <f t="shared" si="24"/>
        <v>1000</v>
      </c>
      <c r="L16" s="18">
        <f>K16*I16</f>
        <v>4000</v>
      </c>
      <c r="M16" s="18">
        <f t="shared" si="25"/>
        <v>48000</v>
      </c>
      <c r="N16" s="99"/>
      <c r="O16" s="11">
        <f t="shared" si="4"/>
        <v>0</v>
      </c>
      <c r="P16" s="18">
        <f t="shared" si="5"/>
        <v>0</v>
      </c>
      <c r="Q16" s="18">
        <f t="shared" si="6"/>
        <v>0</v>
      </c>
    </row>
    <row r="17" spans="1:17" x14ac:dyDescent="0.25">
      <c r="A17" s="24"/>
      <c r="B17" s="10" t="s">
        <v>11</v>
      </c>
      <c r="C17" s="11">
        <v>3</v>
      </c>
      <c r="D17" s="14">
        <v>0.8</v>
      </c>
      <c r="E17" s="18">
        <f t="shared" si="7"/>
        <v>800</v>
      </c>
      <c r="F17" s="18">
        <f>E17*C17</f>
        <v>2400</v>
      </c>
      <c r="G17" s="18">
        <f t="shared" si="8"/>
        <v>28800</v>
      </c>
      <c r="H17" s="99"/>
      <c r="I17" s="11">
        <v>3</v>
      </c>
      <c r="J17" s="14">
        <v>0.8</v>
      </c>
      <c r="K17" s="18">
        <f t="shared" si="24"/>
        <v>800</v>
      </c>
      <c r="L17" s="18">
        <f>K17*I17</f>
        <v>2400</v>
      </c>
      <c r="M17" s="18">
        <f t="shared" si="25"/>
        <v>28800</v>
      </c>
      <c r="N17" s="99"/>
      <c r="O17" s="11">
        <f t="shared" si="4"/>
        <v>0</v>
      </c>
      <c r="P17" s="18">
        <f t="shared" si="5"/>
        <v>0</v>
      </c>
      <c r="Q17" s="18">
        <f t="shared" si="6"/>
        <v>0</v>
      </c>
    </row>
    <row r="18" spans="1:17" x14ac:dyDescent="0.25">
      <c r="A18" s="22"/>
      <c r="B18" s="21" t="s">
        <v>14</v>
      </c>
      <c r="C18" s="46">
        <f>C19+C20+C30+C34+C37</f>
        <v>17</v>
      </c>
      <c r="D18" s="46"/>
      <c r="E18" s="46"/>
      <c r="F18" s="46">
        <f>F19+F20+F30+F34+F37</f>
        <v>19100</v>
      </c>
      <c r="G18" s="46">
        <f>G19+G20+G30+G34+G37</f>
        <v>229200</v>
      </c>
      <c r="H18" s="99"/>
      <c r="I18" s="46">
        <f>I19+I20+I30+I34+I37+I25</f>
        <v>17</v>
      </c>
      <c r="J18" s="46"/>
      <c r="K18" s="46"/>
      <c r="L18" s="46">
        <f t="shared" ref="L18:M18" si="28">L19+L20+L30+L34+L37+L25</f>
        <v>19300</v>
      </c>
      <c r="M18" s="46">
        <f t="shared" si="28"/>
        <v>231600</v>
      </c>
      <c r="N18" s="99"/>
      <c r="O18" s="46">
        <f t="shared" si="4"/>
        <v>0</v>
      </c>
      <c r="P18" s="46">
        <f t="shared" si="5"/>
        <v>200</v>
      </c>
      <c r="Q18" s="46">
        <f t="shared" si="6"/>
        <v>2400</v>
      </c>
    </row>
    <row r="19" spans="1:17" ht="15.75" x14ac:dyDescent="0.3">
      <c r="A19" s="20"/>
      <c r="B19" s="4" t="s">
        <v>15</v>
      </c>
      <c r="C19" s="5">
        <v>1</v>
      </c>
      <c r="D19" s="28">
        <v>2</v>
      </c>
      <c r="E19" s="18">
        <f t="shared" si="7"/>
        <v>2000</v>
      </c>
      <c r="F19" s="18">
        <f>E19*C19</f>
        <v>2000</v>
      </c>
      <c r="G19" s="18">
        <f t="shared" si="8"/>
        <v>24000</v>
      </c>
      <c r="H19" s="99"/>
      <c r="I19" s="5">
        <v>1</v>
      </c>
      <c r="J19" s="28">
        <v>2</v>
      </c>
      <c r="K19" s="18">
        <f t="shared" ref="K19" si="29">J19*1000</f>
        <v>2000</v>
      </c>
      <c r="L19" s="18">
        <f>K19*I19</f>
        <v>2000</v>
      </c>
      <c r="M19" s="18">
        <f t="shared" ref="M19" si="30">L19*12</f>
        <v>24000</v>
      </c>
      <c r="N19" s="99"/>
      <c r="O19" s="5">
        <f t="shared" si="4"/>
        <v>0</v>
      </c>
      <c r="P19" s="18">
        <f t="shared" si="5"/>
        <v>0</v>
      </c>
      <c r="Q19" s="18">
        <f t="shared" si="6"/>
        <v>0</v>
      </c>
    </row>
    <row r="20" spans="1:17" ht="25.5" x14ac:dyDescent="0.25">
      <c r="A20" s="25"/>
      <c r="B20" s="26" t="s">
        <v>65</v>
      </c>
      <c r="C20" s="45">
        <f>SUM(C21:C24)</f>
        <v>6</v>
      </c>
      <c r="D20" s="45"/>
      <c r="E20" s="45"/>
      <c r="F20" s="45">
        <f t="shared" ref="F20:G20" si="31">SUM(F21:F24)</f>
        <v>6050</v>
      </c>
      <c r="G20" s="45">
        <f t="shared" si="31"/>
        <v>72600</v>
      </c>
      <c r="H20" s="99"/>
      <c r="I20" s="45">
        <f>SUM(I21:I24)</f>
        <v>0</v>
      </c>
      <c r="J20" s="45"/>
      <c r="K20" s="45"/>
      <c r="L20" s="45">
        <f t="shared" ref="L20:M20" si="32">SUM(L21:L24)</f>
        <v>0</v>
      </c>
      <c r="M20" s="45">
        <f t="shared" si="32"/>
        <v>0</v>
      </c>
      <c r="N20" s="99"/>
      <c r="O20" s="45">
        <f t="shared" si="4"/>
        <v>-6</v>
      </c>
      <c r="P20" s="45">
        <f t="shared" si="5"/>
        <v>-6050</v>
      </c>
      <c r="Q20" s="45">
        <f t="shared" si="6"/>
        <v>-72600</v>
      </c>
    </row>
    <row r="21" spans="1:17" x14ac:dyDescent="0.25">
      <c r="A21" s="24"/>
      <c r="B21" s="10" t="s">
        <v>10</v>
      </c>
      <c r="C21" s="11">
        <v>1</v>
      </c>
      <c r="D21" s="14">
        <v>1.6</v>
      </c>
      <c r="E21" s="18">
        <f t="shared" si="7"/>
        <v>1600</v>
      </c>
      <c r="F21" s="18">
        <f>E21*C21</f>
        <v>1600</v>
      </c>
      <c r="G21" s="18">
        <f t="shared" si="8"/>
        <v>19200</v>
      </c>
      <c r="H21" s="99"/>
      <c r="I21" s="11"/>
      <c r="J21" s="14"/>
      <c r="K21" s="18"/>
      <c r="L21" s="18">
        <f>K21*I21</f>
        <v>0</v>
      </c>
      <c r="M21" s="18">
        <f t="shared" ref="M21:M24" si="33">L21*12</f>
        <v>0</v>
      </c>
      <c r="N21" s="99"/>
      <c r="O21" s="11">
        <f t="shared" si="4"/>
        <v>-1</v>
      </c>
      <c r="P21" s="90">
        <f t="shared" si="5"/>
        <v>-1600</v>
      </c>
      <c r="Q21" s="90">
        <f t="shared" si="6"/>
        <v>-19200</v>
      </c>
    </row>
    <row r="22" spans="1:17" x14ac:dyDescent="0.25">
      <c r="A22" s="24"/>
      <c r="B22" s="10" t="s">
        <v>13</v>
      </c>
      <c r="C22" s="11">
        <v>3</v>
      </c>
      <c r="D22" s="14">
        <v>1</v>
      </c>
      <c r="E22" s="18">
        <f t="shared" si="7"/>
        <v>1000</v>
      </c>
      <c r="F22" s="18">
        <f>E22*C22</f>
        <v>3000</v>
      </c>
      <c r="G22" s="18">
        <f t="shared" si="8"/>
        <v>36000</v>
      </c>
      <c r="H22" s="99"/>
      <c r="I22" s="11"/>
      <c r="J22" s="14"/>
      <c r="K22" s="18"/>
      <c r="L22" s="18">
        <f>K22*I22</f>
        <v>0</v>
      </c>
      <c r="M22" s="18">
        <f t="shared" si="33"/>
        <v>0</v>
      </c>
      <c r="N22" s="99"/>
      <c r="O22" s="11">
        <f t="shared" si="4"/>
        <v>-3</v>
      </c>
      <c r="P22" s="90">
        <f t="shared" si="5"/>
        <v>-3000</v>
      </c>
      <c r="Q22" s="90">
        <f t="shared" si="6"/>
        <v>-36000</v>
      </c>
    </row>
    <row r="23" spans="1:17" x14ac:dyDescent="0.25">
      <c r="A23" s="24"/>
      <c r="B23" s="10" t="s">
        <v>11</v>
      </c>
      <c r="C23" s="11">
        <v>1</v>
      </c>
      <c r="D23" s="14">
        <v>0.8</v>
      </c>
      <c r="E23" s="18">
        <f t="shared" si="7"/>
        <v>800</v>
      </c>
      <c r="F23" s="18">
        <f>E23*C23</f>
        <v>800</v>
      </c>
      <c r="G23" s="18">
        <f t="shared" si="8"/>
        <v>9600</v>
      </c>
      <c r="H23" s="99"/>
      <c r="I23" s="11"/>
      <c r="J23" s="14"/>
      <c r="K23" s="18"/>
      <c r="L23" s="18">
        <f>K23*I23</f>
        <v>0</v>
      </c>
      <c r="M23" s="18">
        <f t="shared" si="33"/>
        <v>0</v>
      </c>
      <c r="N23" s="99"/>
      <c r="O23" s="11">
        <f t="shared" si="4"/>
        <v>-1</v>
      </c>
      <c r="P23" s="90">
        <f t="shared" si="5"/>
        <v>-800</v>
      </c>
      <c r="Q23" s="90">
        <f t="shared" si="6"/>
        <v>-9600</v>
      </c>
    </row>
    <row r="24" spans="1:17" x14ac:dyDescent="0.25">
      <c r="A24" s="24"/>
      <c r="B24" s="10" t="s">
        <v>12</v>
      </c>
      <c r="C24" s="11">
        <v>1</v>
      </c>
      <c r="D24" s="14">
        <v>0.65</v>
      </c>
      <c r="E24" s="18">
        <f t="shared" si="7"/>
        <v>650</v>
      </c>
      <c r="F24" s="18">
        <f>E24*C24</f>
        <v>650</v>
      </c>
      <c r="G24" s="18">
        <f t="shared" si="8"/>
        <v>7800</v>
      </c>
      <c r="H24" s="99"/>
      <c r="I24" s="11"/>
      <c r="J24" s="14"/>
      <c r="K24" s="18"/>
      <c r="L24" s="18">
        <f>K24*I24</f>
        <v>0</v>
      </c>
      <c r="M24" s="18">
        <f t="shared" si="33"/>
        <v>0</v>
      </c>
      <c r="N24" s="99"/>
      <c r="O24" s="11">
        <f t="shared" si="4"/>
        <v>-1</v>
      </c>
      <c r="P24" s="90">
        <f t="shared" si="5"/>
        <v>-650</v>
      </c>
      <c r="Q24" s="90">
        <f t="shared" si="6"/>
        <v>-7800</v>
      </c>
    </row>
    <row r="25" spans="1:17" ht="25.5" x14ac:dyDescent="0.25">
      <c r="A25" s="73"/>
      <c r="B25" s="74" t="s">
        <v>84</v>
      </c>
      <c r="C25" s="75">
        <f>SUM(C26:C29)</f>
        <v>0</v>
      </c>
      <c r="D25" s="75"/>
      <c r="E25" s="75"/>
      <c r="F25" s="75">
        <f t="shared" ref="F25:G25" si="34">SUM(F26:F29)</f>
        <v>0</v>
      </c>
      <c r="G25" s="75">
        <f t="shared" si="34"/>
        <v>0</v>
      </c>
      <c r="H25" s="99"/>
      <c r="I25" s="75">
        <f>SUM(I26:I29)</f>
        <v>6</v>
      </c>
      <c r="J25" s="75"/>
      <c r="K25" s="75"/>
      <c r="L25" s="75">
        <f t="shared" ref="L25:M25" si="35">SUM(L26:L29)</f>
        <v>6050</v>
      </c>
      <c r="M25" s="75">
        <f t="shared" si="35"/>
        <v>72600</v>
      </c>
      <c r="N25" s="99"/>
      <c r="O25" s="75">
        <f t="shared" si="4"/>
        <v>6</v>
      </c>
      <c r="P25" s="75">
        <f t="shared" si="5"/>
        <v>6050</v>
      </c>
      <c r="Q25" s="75">
        <f t="shared" si="6"/>
        <v>72600</v>
      </c>
    </row>
    <row r="26" spans="1:17" x14ac:dyDescent="0.25">
      <c r="A26" s="76"/>
      <c r="B26" s="77" t="s">
        <v>10</v>
      </c>
      <c r="C26" s="78"/>
      <c r="D26" s="79"/>
      <c r="E26" s="80"/>
      <c r="F26" s="80">
        <f>E26*C26</f>
        <v>0</v>
      </c>
      <c r="G26" s="80">
        <f t="shared" ref="G26:G29" si="36">F26*12</f>
        <v>0</v>
      </c>
      <c r="H26" s="99"/>
      <c r="I26" s="78">
        <v>1</v>
      </c>
      <c r="J26" s="79">
        <v>1.6</v>
      </c>
      <c r="K26" s="79">
        <v>1600</v>
      </c>
      <c r="L26" s="80">
        <f>K26*I26</f>
        <v>1600</v>
      </c>
      <c r="M26" s="80">
        <f t="shared" ref="M26:M29" si="37">L26*12</f>
        <v>19200</v>
      </c>
      <c r="N26" s="99"/>
      <c r="O26" s="78">
        <f t="shared" si="4"/>
        <v>1</v>
      </c>
      <c r="P26" s="80">
        <f t="shared" si="5"/>
        <v>1600</v>
      </c>
      <c r="Q26" s="80">
        <f t="shared" si="6"/>
        <v>19200</v>
      </c>
    </row>
    <row r="27" spans="1:17" x14ac:dyDescent="0.25">
      <c r="A27" s="76"/>
      <c r="B27" s="77" t="s">
        <v>13</v>
      </c>
      <c r="C27" s="78"/>
      <c r="D27" s="79"/>
      <c r="E27" s="80"/>
      <c r="F27" s="80">
        <f>E27*C27</f>
        <v>0</v>
      </c>
      <c r="G27" s="80">
        <f t="shared" si="36"/>
        <v>0</v>
      </c>
      <c r="H27" s="99"/>
      <c r="I27" s="78">
        <v>3</v>
      </c>
      <c r="J27" s="79">
        <v>1</v>
      </c>
      <c r="K27" s="79">
        <v>1000</v>
      </c>
      <c r="L27" s="80">
        <f>K27*I27</f>
        <v>3000</v>
      </c>
      <c r="M27" s="80">
        <f t="shared" si="37"/>
        <v>36000</v>
      </c>
      <c r="N27" s="99"/>
      <c r="O27" s="78">
        <f t="shared" si="4"/>
        <v>3</v>
      </c>
      <c r="P27" s="80">
        <f t="shared" si="5"/>
        <v>3000</v>
      </c>
      <c r="Q27" s="80">
        <f t="shared" si="6"/>
        <v>36000</v>
      </c>
    </row>
    <row r="28" spans="1:17" x14ac:dyDescent="0.25">
      <c r="A28" s="76"/>
      <c r="B28" s="77" t="s">
        <v>11</v>
      </c>
      <c r="C28" s="78"/>
      <c r="D28" s="79"/>
      <c r="E28" s="80"/>
      <c r="F28" s="80">
        <f>E28*C28</f>
        <v>0</v>
      </c>
      <c r="G28" s="80">
        <f t="shared" si="36"/>
        <v>0</v>
      </c>
      <c r="H28" s="99"/>
      <c r="I28" s="78">
        <v>1</v>
      </c>
      <c r="J28" s="79">
        <v>0.8</v>
      </c>
      <c r="K28" s="79">
        <v>800</v>
      </c>
      <c r="L28" s="80">
        <f>K28*I28</f>
        <v>800</v>
      </c>
      <c r="M28" s="80">
        <f t="shared" si="37"/>
        <v>9600</v>
      </c>
      <c r="N28" s="99"/>
      <c r="O28" s="78">
        <f t="shared" si="4"/>
        <v>1</v>
      </c>
      <c r="P28" s="80">
        <f t="shared" si="5"/>
        <v>800</v>
      </c>
      <c r="Q28" s="80">
        <f t="shared" si="6"/>
        <v>9600</v>
      </c>
    </row>
    <row r="29" spans="1:17" x14ac:dyDescent="0.25">
      <c r="A29" s="76"/>
      <c r="B29" s="77" t="s">
        <v>12</v>
      </c>
      <c r="C29" s="78"/>
      <c r="D29" s="79"/>
      <c r="E29" s="80"/>
      <c r="F29" s="80">
        <f>E29*C29</f>
        <v>0</v>
      </c>
      <c r="G29" s="80">
        <f t="shared" si="36"/>
        <v>0</v>
      </c>
      <c r="H29" s="99"/>
      <c r="I29" s="78">
        <v>1</v>
      </c>
      <c r="J29" s="79">
        <v>0.65</v>
      </c>
      <c r="K29" s="79">
        <v>650</v>
      </c>
      <c r="L29" s="80">
        <f>K29*I29</f>
        <v>650</v>
      </c>
      <c r="M29" s="80">
        <f t="shared" si="37"/>
        <v>7800</v>
      </c>
      <c r="N29" s="99"/>
      <c r="O29" s="78">
        <f t="shared" si="4"/>
        <v>1</v>
      </c>
      <c r="P29" s="80">
        <f t="shared" si="5"/>
        <v>650</v>
      </c>
      <c r="Q29" s="80">
        <f t="shared" si="6"/>
        <v>7800</v>
      </c>
    </row>
    <row r="30" spans="1:17" x14ac:dyDescent="0.25">
      <c r="A30" s="25"/>
      <c r="B30" s="26" t="s">
        <v>16</v>
      </c>
      <c r="C30" s="45">
        <f>SUM(C31:C33)</f>
        <v>4</v>
      </c>
      <c r="D30" s="45"/>
      <c r="E30" s="45"/>
      <c r="F30" s="45">
        <f t="shared" ref="F30:G30" si="38">SUM(F31:F33)</f>
        <v>4400</v>
      </c>
      <c r="G30" s="45">
        <f t="shared" si="38"/>
        <v>52800</v>
      </c>
      <c r="H30" s="99"/>
      <c r="I30" s="45">
        <f>SUM(I31:I33)</f>
        <v>4</v>
      </c>
      <c r="J30" s="45"/>
      <c r="K30" s="45"/>
      <c r="L30" s="45">
        <f t="shared" ref="L30:M30" si="39">SUM(L31:L33)</f>
        <v>4400</v>
      </c>
      <c r="M30" s="45">
        <f t="shared" si="39"/>
        <v>52800</v>
      </c>
      <c r="N30" s="99"/>
      <c r="O30" s="45">
        <f t="shared" si="4"/>
        <v>0</v>
      </c>
      <c r="P30" s="45">
        <f t="shared" si="5"/>
        <v>0</v>
      </c>
      <c r="Q30" s="45">
        <f t="shared" si="6"/>
        <v>0</v>
      </c>
    </row>
    <row r="31" spans="1:17" x14ac:dyDescent="0.25">
      <c r="A31" s="24"/>
      <c r="B31" s="10" t="s">
        <v>10</v>
      </c>
      <c r="C31" s="11">
        <v>1</v>
      </c>
      <c r="D31" s="14">
        <v>1.6</v>
      </c>
      <c r="E31" s="18">
        <f t="shared" si="7"/>
        <v>1600</v>
      </c>
      <c r="F31" s="18">
        <f>E31*C31</f>
        <v>1600</v>
      </c>
      <c r="G31" s="18">
        <f t="shared" si="8"/>
        <v>19200</v>
      </c>
      <c r="H31" s="99"/>
      <c r="I31" s="11">
        <v>1</v>
      </c>
      <c r="J31" s="14">
        <v>1.6</v>
      </c>
      <c r="K31" s="18">
        <f t="shared" ref="K31:K33" si="40">J31*1000</f>
        <v>1600</v>
      </c>
      <c r="L31" s="18">
        <f>K31*I31</f>
        <v>1600</v>
      </c>
      <c r="M31" s="18">
        <f t="shared" ref="M31:M33" si="41">L31*12</f>
        <v>19200</v>
      </c>
      <c r="N31" s="99"/>
      <c r="O31" s="11">
        <f t="shared" si="4"/>
        <v>0</v>
      </c>
      <c r="P31" s="18">
        <f t="shared" si="5"/>
        <v>0</v>
      </c>
      <c r="Q31" s="18">
        <f t="shared" si="6"/>
        <v>0</v>
      </c>
    </row>
    <row r="32" spans="1:17" x14ac:dyDescent="0.25">
      <c r="A32" s="24"/>
      <c r="B32" s="10" t="s">
        <v>13</v>
      </c>
      <c r="C32" s="11">
        <v>2</v>
      </c>
      <c r="D32" s="14">
        <v>1</v>
      </c>
      <c r="E32" s="18">
        <f t="shared" si="7"/>
        <v>1000</v>
      </c>
      <c r="F32" s="18">
        <f>E32*C32</f>
        <v>2000</v>
      </c>
      <c r="G32" s="18">
        <f t="shared" si="8"/>
        <v>24000</v>
      </c>
      <c r="H32" s="99"/>
      <c r="I32" s="11">
        <v>2</v>
      </c>
      <c r="J32" s="14">
        <v>1</v>
      </c>
      <c r="K32" s="18">
        <f t="shared" si="40"/>
        <v>1000</v>
      </c>
      <c r="L32" s="18">
        <f>K32*I32</f>
        <v>2000</v>
      </c>
      <c r="M32" s="18">
        <f t="shared" si="41"/>
        <v>24000</v>
      </c>
      <c r="N32" s="99"/>
      <c r="O32" s="11">
        <f t="shared" si="4"/>
        <v>0</v>
      </c>
      <c r="P32" s="18">
        <f t="shared" si="5"/>
        <v>0</v>
      </c>
      <c r="Q32" s="18">
        <f t="shared" si="6"/>
        <v>0</v>
      </c>
    </row>
    <row r="33" spans="1:17" x14ac:dyDescent="0.25">
      <c r="A33" s="24"/>
      <c r="B33" s="10" t="s">
        <v>11</v>
      </c>
      <c r="C33" s="11">
        <v>1</v>
      </c>
      <c r="D33" s="14">
        <v>0.8</v>
      </c>
      <c r="E33" s="18">
        <f t="shared" si="7"/>
        <v>800</v>
      </c>
      <c r="F33" s="18">
        <f>E33*C33</f>
        <v>800</v>
      </c>
      <c r="G33" s="18">
        <f t="shared" si="8"/>
        <v>9600</v>
      </c>
      <c r="H33" s="99"/>
      <c r="I33" s="11">
        <v>1</v>
      </c>
      <c r="J33" s="14">
        <v>0.8</v>
      </c>
      <c r="K33" s="18">
        <f t="shared" si="40"/>
        <v>800</v>
      </c>
      <c r="L33" s="18">
        <f>K33*I33</f>
        <v>800</v>
      </c>
      <c r="M33" s="18">
        <f t="shared" si="41"/>
        <v>9600</v>
      </c>
      <c r="N33" s="99"/>
      <c r="O33" s="11">
        <f t="shared" si="4"/>
        <v>0</v>
      </c>
      <c r="P33" s="18">
        <f t="shared" si="5"/>
        <v>0</v>
      </c>
      <c r="Q33" s="18">
        <f t="shared" si="6"/>
        <v>0</v>
      </c>
    </row>
    <row r="34" spans="1:17" x14ac:dyDescent="0.25">
      <c r="A34" s="25"/>
      <c r="B34" s="26" t="s">
        <v>72</v>
      </c>
      <c r="C34" s="45">
        <f>SUM(C35:C36)</f>
        <v>2</v>
      </c>
      <c r="D34" s="45"/>
      <c r="E34" s="45"/>
      <c r="F34" s="45">
        <f>SUM(F35:F36)</f>
        <v>2400</v>
      </c>
      <c r="G34" s="45">
        <f>SUM(G35:G36)</f>
        <v>28800</v>
      </c>
      <c r="H34" s="99"/>
      <c r="I34" s="45">
        <f>SUM(I35:I36)</f>
        <v>2</v>
      </c>
      <c r="J34" s="45"/>
      <c r="K34" s="45"/>
      <c r="L34" s="45">
        <f>SUM(L35:L36)</f>
        <v>2600</v>
      </c>
      <c r="M34" s="45">
        <f>SUM(M35:M36)</f>
        <v>31200</v>
      </c>
      <c r="N34" s="99"/>
      <c r="O34" s="45">
        <f t="shared" si="4"/>
        <v>0</v>
      </c>
      <c r="P34" s="45">
        <f t="shared" si="5"/>
        <v>200</v>
      </c>
      <c r="Q34" s="45">
        <f t="shared" si="6"/>
        <v>2400</v>
      </c>
    </row>
    <row r="35" spans="1:17" x14ac:dyDescent="0.25">
      <c r="A35" s="24"/>
      <c r="B35" s="10" t="s">
        <v>10</v>
      </c>
      <c r="C35" s="11">
        <v>1</v>
      </c>
      <c r="D35" s="79">
        <v>1.4</v>
      </c>
      <c r="E35" s="18">
        <f t="shared" ref="E35:E36" si="42">D35*1000</f>
        <v>1400</v>
      </c>
      <c r="F35" s="18">
        <f>E35*C35</f>
        <v>1400</v>
      </c>
      <c r="G35" s="18">
        <f t="shared" ref="G35:G36" si="43">F35*12</f>
        <v>16800</v>
      </c>
      <c r="H35" s="99"/>
      <c r="I35" s="11">
        <v>1</v>
      </c>
      <c r="J35" s="79">
        <v>1.6</v>
      </c>
      <c r="K35" s="18">
        <v>1600</v>
      </c>
      <c r="L35" s="18">
        <f>K35*I35</f>
        <v>1600</v>
      </c>
      <c r="M35" s="18">
        <f t="shared" ref="M35:M36" si="44">L35*12</f>
        <v>19200</v>
      </c>
      <c r="N35" s="99"/>
      <c r="O35" s="11">
        <f t="shared" si="4"/>
        <v>0</v>
      </c>
      <c r="P35" s="18">
        <f t="shared" si="5"/>
        <v>200</v>
      </c>
      <c r="Q35" s="18">
        <f t="shared" si="6"/>
        <v>2400</v>
      </c>
    </row>
    <row r="36" spans="1:17" x14ac:dyDescent="0.25">
      <c r="A36" s="24"/>
      <c r="B36" s="10" t="s">
        <v>13</v>
      </c>
      <c r="C36" s="11">
        <v>1</v>
      </c>
      <c r="D36" s="14">
        <v>1</v>
      </c>
      <c r="E36" s="18">
        <f t="shared" si="42"/>
        <v>1000</v>
      </c>
      <c r="F36" s="18">
        <f>E36*C36</f>
        <v>1000</v>
      </c>
      <c r="G36" s="18">
        <f t="shared" si="43"/>
        <v>12000</v>
      </c>
      <c r="H36" s="99"/>
      <c r="I36" s="11">
        <v>1</v>
      </c>
      <c r="J36" s="14">
        <v>1</v>
      </c>
      <c r="K36" s="18">
        <v>1000</v>
      </c>
      <c r="L36" s="18">
        <f>K36*I36</f>
        <v>1000</v>
      </c>
      <c r="M36" s="18">
        <f t="shared" si="44"/>
        <v>12000</v>
      </c>
      <c r="N36" s="99"/>
      <c r="O36" s="11">
        <f t="shared" si="4"/>
        <v>0</v>
      </c>
      <c r="P36" s="18">
        <f t="shared" si="5"/>
        <v>0</v>
      </c>
      <c r="Q36" s="18">
        <f t="shared" si="6"/>
        <v>0</v>
      </c>
    </row>
    <row r="37" spans="1:17" ht="30" customHeight="1" x14ac:dyDescent="0.25">
      <c r="A37" s="25"/>
      <c r="B37" s="26" t="s">
        <v>17</v>
      </c>
      <c r="C37" s="45">
        <f>SUM(C38:C40)</f>
        <v>4</v>
      </c>
      <c r="D37" s="45"/>
      <c r="E37" s="45"/>
      <c r="F37" s="45">
        <f>SUM(F38:F40)</f>
        <v>4250</v>
      </c>
      <c r="G37" s="45">
        <f>SUM(G38:G40)</f>
        <v>51000</v>
      </c>
      <c r="H37" s="99"/>
      <c r="I37" s="45">
        <f>SUM(I38:I40)</f>
        <v>4</v>
      </c>
      <c r="J37" s="45"/>
      <c r="K37" s="45"/>
      <c r="L37" s="45">
        <f>SUM(L38:L40)</f>
        <v>4250</v>
      </c>
      <c r="M37" s="45">
        <f>SUM(M38:M40)</f>
        <v>51000</v>
      </c>
      <c r="N37" s="99"/>
      <c r="O37" s="45">
        <f t="shared" si="4"/>
        <v>0</v>
      </c>
      <c r="P37" s="45">
        <f t="shared" si="5"/>
        <v>0</v>
      </c>
      <c r="Q37" s="45">
        <f t="shared" si="6"/>
        <v>0</v>
      </c>
    </row>
    <row r="38" spans="1:17" x14ac:dyDescent="0.25">
      <c r="A38" s="24"/>
      <c r="B38" s="10" t="s">
        <v>10</v>
      </c>
      <c r="C38" s="11">
        <v>1</v>
      </c>
      <c r="D38" s="14">
        <v>1.6</v>
      </c>
      <c r="E38" s="18">
        <f t="shared" si="7"/>
        <v>1600</v>
      </c>
      <c r="F38" s="18">
        <f>E38*C38</f>
        <v>1600</v>
      </c>
      <c r="G38" s="18">
        <f t="shared" si="8"/>
        <v>19200</v>
      </c>
      <c r="H38" s="99"/>
      <c r="I38" s="11">
        <v>1</v>
      </c>
      <c r="J38" s="14">
        <v>1.6</v>
      </c>
      <c r="K38" s="18">
        <v>1600</v>
      </c>
      <c r="L38" s="18">
        <f>K38*I38</f>
        <v>1600</v>
      </c>
      <c r="M38" s="18">
        <f t="shared" ref="M38:M40" si="45">L38*12</f>
        <v>19200</v>
      </c>
      <c r="N38" s="99"/>
      <c r="O38" s="11">
        <f t="shared" si="4"/>
        <v>0</v>
      </c>
      <c r="P38" s="18">
        <f t="shared" si="5"/>
        <v>0</v>
      </c>
      <c r="Q38" s="18">
        <f t="shared" si="6"/>
        <v>0</v>
      </c>
    </row>
    <row r="39" spans="1:17" x14ac:dyDescent="0.25">
      <c r="A39" s="24"/>
      <c r="B39" s="10" t="s">
        <v>13</v>
      </c>
      <c r="C39" s="11">
        <v>2</v>
      </c>
      <c r="D39" s="14">
        <v>1</v>
      </c>
      <c r="E39" s="18">
        <f t="shared" si="7"/>
        <v>1000</v>
      </c>
      <c r="F39" s="18">
        <f>E39*C39</f>
        <v>2000</v>
      </c>
      <c r="G39" s="18">
        <f t="shared" si="8"/>
        <v>24000</v>
      </c>
      <c r="H39" s="99"/>
      <c r="I39" s="11">
        <v>2</v>
      </c>
      <c r="J39" s="14">
        <v>1</v>
      </c>
      <c r="K39" s="18">
        <v>1000</v>
      </c>
      <c r="L39" s="18">
        <f>K39*I39</f>
        <v>2000</v>
      </c>
      <c r="M39" s="18">
        <f t="shared" si="45"/>
        <v>24000</v>
      </c>
      <c r="N39" s="99"/>
      <c r="O39" s="11">
        <f t="shared" si="4"/>
        <v>0</v>
      </c>
      <c r="P39" s="18">
        <f t="shared" si="5"/>
        <v>0</v>
      </c>
      <c r="Q39" s="18">
        <f t="shared" si="6"/>
        <v>0</v>
      </c>
    </row>
    <row r="40" spans="1:17" x14ac:dyDescent="0.25">
      <c r="A40" s="24"/>
      <c r="B40" s="10" t="s">
        <v>12</v>
      </c>
      <c r="C40" s="11">
        <v>1</v>
      </c>
      <c r="D40" s="14">
        <v>0.65</v>
      </c>
      <c r="E40" s="18">
        <f t="shared" si="7"/>
        <v>650</v>
      </c>
      <c r="F40" s="18">
        <f>E40*C40</f>
        <v>650</v>
      </c>
      <c r="G40" s="18">
        <f t="shared" si="8"/>
        <v>7800</v>
      </c>
      <c r="H40" s="99"/>
      <c r="I40" s="11">
        <v>1</v>
      </c>
      <c r="J40" s="14">
        <v>0.65</v>
      </c>
      <c r="K40" s="18">
        <v>650</v>
      </c>
      <c r="L40" s="18">
        <f>K40*I40</f>
        <v>650</v>
      </c>
      <c r="M40" s="18">
        <f t="shared" si="45"/>
        <v>7800</v>
      </c>
      <c r="N40" s="99"/>
      <c r="O40" s="11">
        <f t="shared" si="4"/>
        <v>0</v>
      </c>
      <c r="P40" s="18">
        <f t="shared" si="5"/>
        <v>0</v>
      </c>
      <c r="Q40" s="18">
        <f t="shared" si="6"/>
        <v>0</v>
      </c>
    </row>
    <row r="41" spans="1:17" ht="25.5" customHeight="1" x14ac:dyDescent="0.25">
      <c r="A41" s="22"/>
      <c r="B41" s="21" t="s">
        <v>18</v>
      </c>
      <c r="C41" s="46">
        <f>C42+C43+C44+C47+C51+C55</f>
        <v>21</v>
      </c>
      <c r="D41" s="46"/>
      <c r="E41" s="46"/>
      <c r="F41" s="46">
        <f>F42+F43+F44+F47+F51+F55</f>
        <v>22450</v>
      </c>
      <c r="G41" s="46">
        <f>G42+G43+G44+G47+G51+G55</f>
        <v>269400</v>
      </c>
      <c r="H41" s="99"/>
      <c r="I41" s="46">
        <f>I42+I43+I44+I47+I51+I55</f>
        <v>21</v>
      </c>
      <c r="J41" s="46"/>
      <c r="K41" s="46"/>
      <c r="L41" s="46">
        <f>L42+L43+L44+L47+L51+L55</f>
        <v>22450</v>
      </c>
      <c r="M41" s="46">
        <f>M42+M43+M44+M47+M51+M55</f>
        <v>269400</v>
      </c>
      <c r="N41" s="99"/>
      <c r="O41" s="46">
        <f t="shared" si="4"/>
        <v>0</v>
      </c>
      <c r="P41" s="46">
        <f t="shared" si="5"/>
        <v>0</v>
      </c>
      <c r="Q41" s="46">
        <f t="shared" si="6"/>
        <v>0</v>
      </c>
    </row>
    <row r="42" spans="1:17" ht="15.75" x14ac:dyDescent="0.3">
      <c r="A42" s="20"/>
      <c r="B42" s="4" t="s">
        <v>15</v>
      </c>
      <c r="C42" s="5">
        <v>1</v>
      </c>
      <c r="D42" s="28">
        <v>2</v>
      </c>
      <c r="E42" s="29">
        <f t="shared" si="7"/>
        <v>2000</v>
      </c>
      <c r="F42" s="29">
        <f>E42*C42</f>
        <v>2000</v>
      </c>
      <c r="G42" s="29">
        <f t="shared" si="8"/>
        <v>24000</v>
      </c>
      <c r="H42" s="99"/>
      <c r="I42" s="5">
        <v>1</v>
      </c>
      <c r="J42" s="28">
        <v>2</v>
      </c>
      <c r="K42" s="29">
        <f t="shared" ref="K42:K43" si="46">J42*1000</f>
        <v>2000</v>
      </c>
      <c r="L42" s="29">
        <f>K42*I42</f>
        <v>2000</v>
      </c>
      <c r="M42" s="29">
        <f t="shared" ref="M42:M43" si="47">L42*12</f>
        <v>24000</v>
      </c>
      <c r="N42" s="99"/>
      <c r="O42" s="5">
        <f t="shared" si="4"/>
        <v>0</v>
      </c>
      <c r="P42" s="29">
        <f t="shared" si="5"/>
        <v>0</v>
      </c>
      <c r="Q42" s="29">
        <f t="shared" si="6"/>
        <v>0</v>
      </c>
    </row>
    <row r="43" spans="1:17" ht="30" x14ac:dyDescent="0.3">
      <c r="A43" s="20"/>
      <c r="B43" s="38" t="s">
        <v>19</v>
      </c>
      <c r="C43" s="5">
        <v>1</v>
      </c>
      <c r="D43" s="28">
        <v>1.8</v>
      </c>
      <c r="E43" s="29">
        <f t="shared" si="7"/>
        <v>1800</v>
      </c>
      <c r="F43" s="29">
        <f>E43*C43</f>
        <v>1800</v>
      </c>
      <c r="G43" s="29">
        <f t="shared" si="8"/>
        <v>21600</v>
      </c>
      <c r="H43" s="99"/>
      <c r="I43" s="5">
        <v>1</v>
      </c>
      <c r="J43" s="28">
        <v>1.8</v>
      </c>
      <c r="K43" s="29">
        <f t="shared" si="46"/>
        <v>1800</v>
      </c>
      <c r="L43" s="29">
        <f>K43*I43</f>
        <v>1800</v>
      </c>
      <c r="M43" s="29">
        <f t="shared" si="47"/>
        <v>21600</v>
      </c>
      <c r="N43" s="99"/>
      <c r="O43" s="5">
        <f t="shared" si="4"/>
        <v>0</v>
      </c>
      <c r="P43" s="29">
        <f t="shared" si="5"/>
        <v>0</v>
      </c>
      <c r="Q43" s="29">
        <f t="shared" si="6"/>
        <v>0</v>
      </c>
    </row>
    <row r="44" spans="1:17" x14ac:dyDescent="0.25">
      <c r="A44" s="25"/>
      <c r="B44" s="26" t="s">
        <v>20</v>
      </c>
      <c r="C44" s="45">
        <f>SUM(C45:C46)</f>
        <v>3</v>
      </c>
      <c r="D44" s="45"/>
      <c r="E44" s="45"/>
      <c r="F44" s="45">
        <f>SUM(F45:F46)</f>
        <v>2600</v>
      </c>
      <c r="G44" s="45">
        <f>SUM(G45:G46)</f>
        <v>31200</v>
      </c>
      <c r="H44" s="99"/>
      <c r="I44" s="45">
        <f>SUM(I45:I46)</f>
        <v>3</v>
      </c>
      <c r="J44" s="45"/>
      <c r="K44" s="45"/>
      <c r="L44" s="45">
        <f>SUM(L45:L46)</f>
        <v>2600</v>
      </c>
      <c r="M44" s="45">
        <f>SUM(M45:M46)</f>
        <v>31200</v>
      </c>
      <c r="N44" s="99"/>
      <c r="O44" s="45">
        <f t="shared" si="4"/>
        <v>0</v>
      </c>
      <c r="P44" s="45">
        <f t="shared" si="5"/>
        <v>0</v>
      </c>
      <c r="Q44" s="45">
        <f t="shared" si="6"/>
        <v>0</v>
      </c>
    </row>
    <row r="45" spans="1:17" x14ac:dyDescent="0.25">
      <c r="A45" s="24"/>
      <c r="B45" s="10" t="s">
        <v>13</v>
      </c>
      <c r="C45" s="11">
        <v>1</v>
      </c>
      <c r="D45" s="14">
        <v>1</v>
      </c>
      <c r="E45" s="18">
        <f t="shared" si="7"/>
        <v>1000</v>
      </c>
      <c r="F45" s="18">
        <f>E45*C45</f>
        <v>1000</v>
      </c>
      <c r="G45" s="18">
        <f t="shared" si="8"/>
        <v>12000</v>
      </c>
      <c r="H45" s="99"/>
      <c r="I45" s="11">
        <v>1</v>
      </c>
      <c r="J45" s="14">
        <v>1</v>
      </c>
      <c r="K45" s="18">
        <v>1000</v>
      </c>
      <c r="L45" s="18">
        <f>K45*I45</f>
        <v>1000</v>
      </c>
      <c r="M45" s="18">
        <f t="shared" ref="M45:M46" si="48">L45*12</f>
        <v>12000</v>
      </c>
      <c r="N45" s="99"/>
      <c r="O45" s="11">
        <f t="shared" si="4"/>
        <v>0</v>
      </c>
      <c r="P45" s="18">
        <f t="shared" si="5"/>
        <v>0</v>
      </c>
      <c r="Q45" s="18">
        <f t="shared" si="6"/>
        <v>0</v>
      </c>
    </row>
    <row r="46" spans="1:17" x14ac:dyDescent="0.25">
      <c r="A46" s="24"/>
      <c r="B46" s="10" t="s">
        <v>11</v>
      </c>
      <c r="C46" s="11">
        <v>2</v>
      </c>
      <c r="D46" s="14">
        <v>0.8</v>
      </c>
      <c r="E46" s="18">
        <f t="shared" si="7"/>
        <v>800</v>
      </c>
      <c r="F46" s="18">
        <f>E46*C46</f>
        <v>1600</v>
      </c>
      <c r="G46" s="18">
        <f t="shared" si="8"/>
        <v>19200</v>
      </c>
      <c r="H46" s="99"/>
      <c r="I46" s="11">
        <v>2</v>
      </c>
      <c r="J46" s="14">
        <v>0.8</v>
      </c>
      <c r="K46" s="18">
        <v>800</v>
      </c>
      <c r="L46" s="18">
        <f>K46*I46</f>
        <v>1600</v>
      </c>
      <c r="M46" s="18">
        <f t="shared" si="48"/>
        <v>19200</v>
      </c>
      <c r="N46" s="99"/>
      <c r="O46" s="11">
        <f t="shared" si="4"/>
        <v>0</v>
      </c>
      <c r="P46" s="18">
        <f t="shared" si="5"/>
        <v>0</v>
      </c>
      <c r="Q46" s="18">
        <f t="shared" si="6"/>
        <v>0</v>
      </c>
    </row>
    <row r="47" spans="1:17" x14ac:dyDescent="0.25">
      <c r="A47" s="25"/>
      <c r="B47" s="26" t="s">
        <v>21</v>
      </c>
      <c r="C47" s="45">
        <f>SUM(C48:C50)</f>
        <v>6</v>
      </c>
      <c r="D47" s="45"/>
      <c r="E47" s="45"/>
      <c r="F47" s="45">
        <f t="shared" ref="F47:G47" si="49">SUM(F48:F50)</f>
        <v>6200</v>
      </c>
      <c r="G47" s="45">
        <f t="shared" si="49"/>
        <v>74400</v>
      </c>
      <c r="H47" s="99"/>
      <c r="I47" s="45">
        <f>SUM(I48:I50)</f>
        <v>6</v>
      </c>
      <c r="J47" s="45"/>
      <c r="K47" s="45"/>
      <c r="L47" s="45">
        <f t="shared" ref="L47:M47" si="50">SUM(L48:L50)</f>
        <v>6200</v>
      </c>
      <c r="M47" s="45">
        <f t="shared" si="50"/>
        <v>74400</v>
      </c>
      <c r="N47" s="99"/>
      <c r="O47" s="45">
        <f t="shared" si="4"/>
        <v>0</v>
      </c>
      <c r="P47" s="45">
        <f t="shared" si="5"/>
        <v>0</v>
      </c>
      <c r="Q47" s="45">
        <f t="shared" si="6"/>
        <v>0</v>
      </c>
    </row>
    <row r="48" spans="1:17" x14ac:dyDescent="0.25">
      <c r="A48" s="24"/>
      <c r="B48" s="10" t="s">
        <v>10</v>
      </c>
      <c r="C48" s="11">
        <v>1</v>
      </c>
      <c r="D48" s="14">
        <v>1.6</v>
      </c>
      <c r="E48" s="18">
        <f t="shared" si="7"/>
        <v>1600</v>
      </c>
      <c r="F48" s="18">
        <f>E48*C48</f>
        <v>1600</v>
      </c>
      <c r="G48" s="18">
        <f t="shared" si="8"/>
        <v>19200</v>
      </c>
      <c r="H48" s="99"/>
      <c r="I48" s="11">
        <v>1</v>
      </c>
      <c r="J48" s="14">
        <v>1.6</v>
      </c>
      <c r="K48" s="18">
        <v>1600</v>
      </c>
      <c r="L48" s="18">
        <f>K48*I48</f>
        <v>1600</v>
      </c>
      <c r="M48" s="18">
        <f t="shared" ref="M48:M50" si="51">L48*12</f>
        <v>19200</v>
      </c>
      <c r="N48" s="99"/>
      <c r="O48" s="11">
        <f t="shared" si="4"/>
        <v>0</v>
      </c>
      <c r="P48" s="18">
        <f t="shared" si="5"/>
        <v>0</v>
      </c>
      <c r="Q48" s="18">
        <f t="shared" si="6"/>
        <v>0</v>
      </c>
    </row>
    <row r="49" spans="1:17" x14ac:dyDescent="0.25">
      <c r="A49" s="24"/>
      <c r="B49" s="10" t="s">
        <v>13</v>
      </c>
      <c r="C49" s="11">
        <v>3</v>
      </c>
      <c r="D49" s="14">
        <v>1</v>
      </c>
      <c r="E49" s="18">
        <f t="shared" si="7"/>
        <v>1000</v>
      </c>
      <c r="F49" s="18">
        <f>E49*C49</f>
        <v>3000</v>
      </c>
      <c r="G49" s="18">
        <f t="shared" si="8"/>
        <v>36000</v>
      </c>
      <c r="H49" s="99"/>
      <c r="I49" s="11">
        <v>3</v>
      </c>
      <c r="J49" s="14">
        <v>1</v>
      </c>
      <c r="K49" s="18">
        <v>1000</v>
      </c>
      <c r="L49" s="18">
        <f>K49*I49</f>
        <v>3000</v>
      </c>
      <c r="M49" s="18">
        <f t="shared" si="51"/>
        <v>36000</v>
      </c>
      <c r="N49" s="99"/>
      <c r="O49" s="11">
        <f t="shared" si="4"/>
        <v>0</v>
      </c>
      <c r="P49" s="18">
        <f t="shared" si="5"/>
        <v>0</v>
      </c>
      <c r="Q49" s="18">
        <f t="shared" si="6"/>
        <v>0</v>
      </c>
    </row>
    <row r="50" spans="1:17" x14ac:dyDescent="0.25">
      <c r="A50" s="24"/>
      <c r="B50" s="10" t="s">
        <v>11</v>
      </c>
      <c r="C50" s="11">
        <v>2</v>
      </c>
      <c r="D50" s="14">
        <v>0.8</v>
      </c>
      <c r="E50" s="18">
        <f t="shared" si="7"/>
        <v>800</v>
      </c>
      <c r="F50" s="18">
        <f>E50*C50</f>
        <v>1600</v>
      </c>
      <c r="G50" s="18">
        <f t="shared" si="8"/>
        <v>19200</v>
      </c>
      <c r="H50" s="99"/>
      <c r="I50" s="11">
        <v>2</v>
      </c>
      <c r="J50" s="14">
        <v>0.8</v>
      </c>
      <c r="K50" s="18">
        <v>800</v>
      </c>
      <c r="L50" s="18">
        <f>K50*I50</f>
        <v>1600</v>
      </c>
      <c r="M50" s="18">
        <f t="shared" si="51"/>
        <v>19200</v>
      </c>
      <c r="N50" s="99"/>
      <c r="O50" s="11">
        <f t="shared" si="4"/>
        <v>0</v>
      </c>
      <c r="P50" s="18">
        <f t="shared" si="5"/>
        <v>0</v>
      </c>
      <c r="Q50" s="18">
        <f t="shared" si="6"/>
        <v>0</v>
      </c>
    </row>
    <row r="51" spans="1:17" ht="25.5" x14ac:dyDescent="0.25">
      <c r="A51" s="25"/>
      <c r="B51" s="26" t="s">
        <v>22</v>
      </c>
      <c r="C51" s="45">
        <f>SUM(C52:C54)</f>
        <v>5</v>
      </c>
      <c r="D51" s="45"/>
      <c r="E51" s="45"/>
      <c r="F51" s="45">
        <f t="shared" ref="F51:G51" si="52">SUM(F52:F54)</f>
        <v>5200</v>
      </c>
      <c r="G51" s="45">
        <f t="shared" si="52"/>
        <v>62400</v>
      </c>
      <c r="H51" s="99"/>
      <c r="I51" s="45">
        <f>SUM(I52:I54)</f>
        <v>5</v>
      </c>
      <c r="J51" s="45"/>
      <c r="K51" s="45"/>
      <c r="L51" s="45">
        <f t="shared" ref="L51:M51" si="53">SUM(L52:L54)</f>
        <v>5200</v>
      </c>
      <c r="M51" s="45">
        <f t="shared" si="53"/>
        <v>62400</v>
      </c>
      <c r="N51" s="99"/>
      <c r="O51" s="45">
        <f t="shared" si="4"/>
        <v>0</v>
      </c>
      <c r="P51" s="45">
        <f t="shared" si="5"/>
        <v>0</v>
      </c>
      <c r="Q51" s="45">
        <f t="shared" si="6"/>
        <v>0</v>
      </c>
    </row>
    <row r="52" spans="1:17" x14ac:dyDescent="0.25">
      <c r="A52" s="24"/>
      <c r="B52" s="10" t="s">
        <v>10</v>
      </c>
      <c r="C52" s="11">
        <v>1</v>
      </c>
      <c r="D52" s="14">
        <v>1.6</v>
      </c>
      <c r="E52" s="18">
        <f t="shared" si="7"/>
        <v>1600</v>
      </c>
      <c r="F52" s="18">
        <f>E52*C52</f>
        <v>1600</v>
      </c>
      <c r="G52" s="18">
        <f t="shared" si="8"/>
        <v>19200</v>
      </c>
      <c r="H52" s="99"/>
      <c r="I52" s="11">
        <v>1</v>
      </c>
      <c r="J52" s="14">
        <v>1.6</v>
      </c>
      <c r="K52" s="18">
        <v>1600</v>
      </c>
      <c r="L52" s="18">
        <f>K52*I52</f>
        <v>1600</v>
      </c>
      <c r="M52" s="18">
        <f t="shared" ref="M52:M54" si="54">L52*12</f>
        <v>19200</v>
      </c>
      <c r="N52" s="99"/>
      <c r="O52" s="11">
        <f t="shared" si="4"/>
        <v>0</v>
      </c>
      <c r="P52" s="18">
        <f t="shared" si="5"/>
        <v>0</v>
      </c>
      <c r="Q52" s="18">
        <f t="shared" si="6"/>
        <v>0</v>
      </c>
    </row>
    <row r="53" spans="1:17" x14ac:dyDescent="0.25">
      <c r="A53" s="24"/>
      <c r="B53" s="10" t="s">
        <v>13</v>
      </c>
      <c r="C53" s="11">
        <v>2</v>
      </c>
      <c r="D53" s="14">
        <v>1</v>
      </c>
      <c r="E53" s="18">
        <f t="shared" si="7"/>
        <v>1000</v>
      </c>
      <c r="F53" s="18">
        <f>E53*C53</f>
        <v>2000</v>
      </c>
      <c r="G53" s="18">
        <f t="shared" si="8"/>
        <v>24000</v>
      </c>
      <c r="H53" s="99"/>
      <c r="I53" s="11">
        <v>2</v>
      </c>
      <c r="J53" s="14">
        <v>1</v>
      </c>
      <c r="K53" s="18">
        <v>1000</v>
      </c>
      <c r="L53" s="18">
        <f>K53*I53</f>
        <v>2000</v>
      </c>
      <c r="M53" s="18">
        <f t="shared" si="54"/>
        <v>24000</v>
      </c>
      <c r="N53" s="99"/>
      <c r="O53" s="11">
        <f t="shared" si="4"/>
        <v>0</v>
      </c>
      <c r="P53" s="18">
        <f t="shared" si="5"/>
        <v>0</v>
      </c>
      <c r="Q53" s="18">
        <f t="shared" si="6"/>
        <v>0</v>
      </c>
    </row>
    <row r="54" spans="1:17" x14ac:dyDescent="0.25">
      <c r="A54" s="24"/>
      <c r="B54" s="10" t="s">
        <v>11</v>
      </c>
      <c r="C54" s="11">
        <v>2</v>
      </c>
      <c r="D54" s="37">
        <v>0.8</v>
      </c>
      <c r="E54" s="18">
        <f>D54*1000</f>
        <v>800</v>
      </c>
      <c r="F54" s="18">
        <f>E54*C54</f>
        <v>1600</v>
      </c>
      <c r="G54" s="18">
        <f t="shared" si="8"/>
        <v>19200</v>
      </c>
      <c r="H54" s="99"/>
      <c r="I54" s="11">
        <v>2</v>
      </c>
      <c r="J54" s="37">
        <v>0.8</v>
      </c>
      <c r="K54" s="18">
        <v>800</v>
      </c>
      <c r="L54" s="18">
        <f>K54*I54</f>
        <v>1600</v>
      </c>
      <c r="M54" s="18">
        <f t="shared" si="54"/>
        <v>19200</v>
      </c>
      <c r="N54" s="99"/>
      <c r="O54" s="11">
        <f t="shared" si="4"/>
        <v>0</v>
      </c>
      <c r="P54" s="18">
        <f t="shared" si="5"/>
        <v>0</v>
      </c>
      <c r="Q54" s="18">
        <f t="shared" si="6"/>
        <v>0</v>
      </c>
    </row>
    <row r="55" spans="1:17" x14ac:dyDescent="0.25">
      <c r="A55" s="25"/>
      <c r="B55" s="26" t="s">
        <v>23</v>
      </c>
      <c r="C55" s="45">
        <f>SUM(C56:C58)</f>
        <v>5</v>
      </c>
      <c r="D55" s="45"/>
      <c r="E55" s="45"/>
      <c r="F55" s="45">
        <f t="shared" ref="F55:G55" si="55">SUM(F56:F58)</f>
        <v>4650</v>
      </c>
      <c r="G55" s="45">
        <f t="shared" si="55"/>
        <v>55800</v>
      </c>
      <c r="H55" s="99"/>
      <c r="I55" s="45">
        <f>SUM(I56:I58)</f>
        <v>5</v>
      </c>
      <c r="J55" s="45"/>
      <c r="K55" s="45"/>
      <c r="L55" s="45">
        <f t="shared" ref="L55:M55" si="56">SUM(L56:L58)</f>
        <v>4650</v>
      </c>
      <c r="M55" s="45">
        <f t="shared" si="56"/>
        <v>55800</v>
      </c>
      <c r="N55" s="99"/>
      <c r="O55" s="45">
        <f t="shared" si="4"/>
        <v>0</v>
      </c>
      <c r="P55" s="45">
        <f t="shared" si="5"/>
        <v>0</v>
      </c>
      <c r="Q55" s="45">
        <f t="shared" si="6"/>
        <v>0</v>
      </c>
    </row>
    <row r="56" spans="1:17" x14ac:dyDescent="0.25">
      <c r="A56" s="24"/>
      <c r="B56" s="10" t="s">
        <v>10</v>
      </c>
      <c r="C56" s="11">
        <v>1</v>
      </c>
      <c r="D56" s="14">
        <v>1.6</v>
      </c>
      <c r="E56" s="18">
        <f t="shared" si="7"/>
        <v>1600</v>
      </c>
      <c r="F56" s="18">
        <f>E56*C56</f>
        <v>1600</v>
      </c>
      <c r="G56" s="18">
        <f t="shared" si="8"/>
        <v>19200</v>
      </c>
      <c r="H56" s="99"/>
      <c r="I56" s="11">
        <v>1</v>
      </c>
      <c r="J56" s="14">
        <v>1.6</v>
      </c>
      <c r="K56" s="18">
        <v>1600</v>
      </c>
      <c r="L56" s="18">
        <f>K56*I56</f>
        <v>1600</v>
      </c>
      <c r="M56" s="18">
        <f t="shared" ref="M56:M58" si="57">L56*12</f>
        <v>19200</v>
      </c>
      <c r="N56" s="99"/>
      <c r="O56" s="11">
        <f t="shared" si="4"/>
        <v>0</v>
      </c>
      <c r="P56" s="18">
        <f t="shared" si="5"/>
        <v>0</v>
      </c>
      <c r="Q56" s="18">
        <f t="shared" si="6"/>
        <v>0</v>
      </c>
    </row>
    <row r="57" spans="1:17" x14ac:dyDescent="0.25">
      <c r="A57" s="24"/>
      <c r="B57" s="10" t="s">
        <v>11</v>
      </c>
      <c r="C57" s="11">
        <v>3</v>
      </c>
      <c r="D57" s="14">
        <v>0.8</v>
      </c>
      <c r="E57" s="18">
        <f t="shared" si="7"/>
        <v>800</v>
      </c>
      <c r="F57" s="18">
        <f>E57*C57</f>
        <v>2400</v>
      </c>
      <c r="G57" s="18">
        <f t="shared" si="8"/>
        <v>28800</v>
      </c>
      <c r="H57" s="99"/>
      <c r="I57" s="11">
        <v>3</v>
      </c>
      <c r="J57" s="14">
        <v>0.8</v>
      </c>
      <c r="K57" s="18">
        <v>800</v>
      </c>
      <c r="L57" s="18">
        <f>K57*I57</f>
        <v>2400</v>
      </c>
      <c r="M57" s="18">
        <f t="shared" si="57"/>
        <v>28800</v>
      </c>
      <c r="N57" s="99"/>
      <c r="O57" s="11">
        <f t="shared" si="4"/>
        <v>0</v>
      </c>
      <c r="P57" s="18">
        <f t="shared" si="5"/>
        <v>0</v>
      </c>
      <c r="Q57" s="18">
        <f t="shared" si="6"/>
        <v>0</v>
      </c>
    </row>
    <row r="58" spans="1:17" x14ac:dyDescent="0.25">
      <c r="A58" s="24"/>
      <c r="B58" s="10" t="s">
        <v>12</v>
      </c>
      <c r="C58" s="11">
        <v>1</v>
      </c>
      <c r="D58" s="14">
        <v>0.65</v>
      </c>
      <c r="E58" s="18">
        <f t="shared" ref="E58:E131" si="58">D58*1000</f>
        <v>650</v>
      </c>
      <c r="F58" s="18">
        <f>E58*C58</f>
        <v>650</v>
      </c>
      <c r="G58" s="18">
        <f t="shared" si="8"/>
        <v>7800</v>
      </c>
      <c r="H58" s="99"/>
      <c r="I58" s="11">
        <v>1</v>
      </c>
      <c r="J58" s="14">
        <v>0.65</v>
      </c>
      <c r="K58" s="18">
        <v>650</v>
      </c>
      <c r="L58" s="18">
        <f>K58*I58</f>
        <v>650</v>
      </c>
      <c r="M58" s="18">
        <f t="shared" si="57"/>
        <v>7800</v>
      </c>
      <c r="N58" s="99"/>
      <c r="O58" s="11">
        <f t="shared" si="4"/>
        <v>0</v>
      </c>
      <c r="P58" s="18">
        <f t="shared" si="5"/>
        <v>0</v>
      </c>
      <c r="Q58" s="18">
        <f t="shared" si="6"/>
        <v>0</v>
      </c>
    </row>
    <row r="59" spans="1:17" x14ac:dyDescent="0.25">
      <c r="A59" s="22"/>
      <c r="B59" s="21" t="s">
        <v>24</v>
      </c>
      <c r="C59" s="46">
        <f>C60+C64+C68</f>
        <v>12</v>
      </c>
      <c r="D59" s="46"/>
      <c r="E59" s="46"/>
      <c r="F59" s="46">
        <f>F60+F64+F68</f>
        <v>13200</v>
      </c>
      <c r="G59" s="46">
        <f>G60+G64+G68</f>
        <v>158400</v>
      </c>
      <c r="H59" s="99"/>
      <c r="I59" s="46"/>
      <c r="J59" s="46"/>
      <c r="K59" s="46"/>
      <c r="L59" s="46"/>
      <c r="M59" s="46"/>
      <c r="N59" s="99"/>
      <c r="O59" s="46">
        <f t="shared" si="4"/>
        <v>-12</v>
      </c>
      <c r="P59" s="46">
        <f t="shared" si="5"/>
        <v>-13200</v>
      </c>
      <c r="Q59" s="46">
        <f t="shared" si="6"/>
        <v>-158400</v>
      </c>
    </row>
    <row r="60" spans="1:17" ht="15.75" x14ac:dyDescent="0.3">
      <c r="A60" s="20"/>
      <c r="B60" s="4" t="s">
        <v>15</v>
      </c>
      <c r="C60" s="5">
        <v>1</v>
      </c>
      <c r="D60" s="28">
        <v>2</v>
      </c>
      <c r="E60" s="18">
        <f t="shared" si="58"/>
        <v>2000</v>
      </c>
      <c r="F60" s="18">
        <f>E60*C60</f>
        <v>2000</v>
      </c>
      <c r="G60" s="18">
        <f t="shared" ref="G60:G131" si="59">F60*12</f>
        <v>24000</v>
      </c>
      <c r="H60" s="99"/>
      <c r="I60" s="5"/>
      <c r="J60" s="28"/>
      <c r="K60" s="18">
        <f t="shared" ref="K60" si="60">J60*1000</f>
        <v>0</v>
      </c>
      <c r="L60" s="18">
        <f>K60*I60</f>
        <v>0</v>
      </c>
      <c r="M60" s="18">
        <f t="shared" ref="M60" si="61">L60*12</f>
        <v>0</v>
      </c>
      <c r="N60" s="99"/>
      <c r="O60" s="5">
        <f t="shared" si="4"/>
        <v>-1</v>
      </c>
      <c r="P60" s="5">
        <f t="shared" si="5"/>
        <v>-2000</v>
      </c>
      <c r="Q60" s="5">
        <f t="shared" si="6"/>
        <v>-24000</v>
      </c>
    </row>
    <row r="61" spans="1:17" ht="38.25" x14ac:dyDescent="0.25">
      <c r="A61" s="73"/>
      <c r="B61" s="74" t="s">
        <v>85</v>
      </c>
      <c r="C61" s="75"/>
      <c r="D61" s="75"/>
      <c r="E61" s="75"/>
      <c r="F61" s="75"/>
      <c r="G61" s="75"/>
      <c r="H61" s="99"/>
      <c r="I61" s="75">
        <f>I62+I63+I64+I68+I72+I76+I80+I84+I88+I92+I96+I100+I104</f>
        <v>88</v>
      </c>
      <c r="J61" s="75"/>
      <c r="K61" s="75"/>
      <c r="L61" s="75">
        <f t="shared" ref="L61:M61" si="62">L62+L63+L64+L68+L72+L76+L80+L84+L88+L92+L96+L100+L104</f>
        <v>72800</v>
      </c>
      <c r="M61" s="75">
        <f t="shared" si="62"/>
        <v>873600</v>
      </c>
      <c r="N61" s="99"/>
      <c r="O61" s="75">
        <f t="shared" ref="O61:O63" si="63">I61-C61</f>
        <v>88</v>
      </c>
      <c r="P61" s="75">
        <f t="shared" si="5"/>
        <v>72800</v>
      </c>
      <c r="Q61" s="75">
        <f t="shared" si="6"/>
        <v>873600</v>
      </c>
    </row>
    <row r="62" spans="1:17" ht="15.75" x14ac:dyDescent="0.3">
      <c r="A62" s="73"/>
      <c r="B62" s="86" t="s">
        <v>15</v>
      </c>
      <c r="C62" s="85"/>
      <c r="D62" s="85"/>
      <c r="E62" s="80"/>
      <c r="F62" s="80"/>
      <c r="G62" s="80"/>
      <c r="H62" s="99"/>
      <c r="I62" s="88">
        <v>1</v>
      </c>
      <c r="J62" s="89">
        <v>2</v>
      </c>
      <c r="K62" s="80">
        <v>2000</v>
      </c>
      <c r="L62" s="80">
        <f>K62*I62</f>
        <v>2000</v>
      </c>
      <c r="M62" s="80">
        <f t="shared" ref="M62" si="64">L62*12</f>
        <v>24000</v>
      </c>
      <c r="N62" s="99"/>
      <c r="O62" s="88">
        <f t="shared" ref="O62" si="65">I62-C62</f>
        <v>1</v>
      </c>
      <c r="P62" s="80">
        <f t="shared" si="5"/>
        <v>2000</v>
      </c>
      <c r="Q62" s="80">
        <f t="shared" si="6"/>
        <v>24000</v>
      </c>
    </row>
    <row r="63" spans="1:17" ht="15.75" x14ac:dyDescent="0.3">
      <c r="A63" s="81"/>
      <c r="B63" s="87" t="s">
        <v>52</v>
      </c>
      <c r="C63" s="85"/>
      <c r="D63" s="85"/>
      <c r="E63" s="80"/>
      <c r="F63" s="80">
        <f>E63*C63</f>
        <v>0</v>
      </c>
      <c r="G63" s="80">
        <f t="shared" ref="G63" si="66">F63*12</f>
        <v>0</v>
      </c>
      <c r="H63" s="99"/>
      <c r="I63" s="88">
        <v>2</v>
      </c>
      <c r="J63" s="89">
        <v>1.8</v>
      </c>
      <c r="K63" s="80">
        <v>1800</v>
      </c>
      <c r="L63" s="80">
        <f>K63*I63</f>
        <v>3600</v>
      </c>
      <c r="M63" s="80">
        <f t="shared" ref="M63" si="67">L63*12</f>
        <v>43200</v>
      </c>
      <c r="N63" s="99"/>
      <c r="O63" s="88">
        <f t="shared" si="63"/>
        <v>2</v>
      </c>
      <c r="P63" s="80">
        <f t="shared" si="5"/>
        <v>3600</v>
      </c>
      <c r="Q63" s="80">
        <f t="shared" si="6"/>
        <v>43200</v>
      </c>
    </row>
    <row r="64" spans="1:17" x14ac:dyDescent="0.25">
      <c r="A64" s="25"/>
      <c r="B64" s="26" t="s">
        <v>25</v>
      </c>
      <c r="C64" s="47">
        <f>SUM(C65:C67)</f>
        <v>5</v>
      </c>
      <c r="D64" s="47"/>
      <c r="E64" s="47"/>
      <c r="F64" s="47">
        <f t="shared" ref="F64:G64" si="68">SUM(F65:F67)</f>
        <v>5200</v>
      </c>
      <c r="G64" s="47">
        <f t="shared" si="68"/>
        <v>62400</v>
      </c>
      <c r="H64" s="99"/>
      <c r="I64" s="47">
        <f>SUM(I65:I67)</f>
        <v>5</v>
      </c>
      <c r="J64" s="47"/>
      <c r="K64" s="47"/>
      <c r="L64" s="47">
        <f t="shared" ref="L64:M64" si="69">SUM(L65:L67)</f>
        <v>5200</v>
      </c>
      <c r="M64" s="47">
        <f t="shared" si="69"/>
        <v>62400</v>
      </c>
      <c r="N64" s="99"/>
      <c r="O64" s="47">
        <f t="shared" si="4"/>
        <v>0</v>
      </c>
      <c r="P64" s="47">
        <f t="shared" si="5"/>
        <v>0</v>
      </c>
      <c r="Q64" s="47">
        <f t="shared" si="6"/>
        <v>0</v>
      </c>
    </row>
    <row r="65" spans="1:17" x14ac:dyDescent="0.25">
      <c r="A65" s="24"/>
      <c r="B65" s="10" t="s">
        <v>10</v>
      </c>
      <c r="C65" s="11">
        <v>1</v>
      </c>
      <c r="D65" s="14">
        <v>1.6</v>
      </c>
      <c r="E65" s="18">
        <f t="shared" si="58"/>
        <v>1600</v>
      </c>
      <c r="F65" s="18">
        <f>E65*C65</f>
        <v>1600</v>
      </c>
      <c r="G65" s="18">
        <f t="shared" si="59"/>
        <v>19200</v>
      </c>
      <c r="H65" s="99"/>
      <c r="I65" s="11">
        <v>1</v>
      </c>
      <c r="J65" s="14">
        <v>1.6</v>
      </c>
      <c r="K65" s="18">
        <v>1600</v>
      </c>
      <c r="L65" s="18">
        <f>K65*I65</f>
        <v>1600</v>
      </c>
      <c r="M65" s="18">
        <f t="shared" ref="M65:M67" si="70">L65*12</f>
        <v>19200</v>
      </c>
      <c r="N65" s="99"/>
      <c r="O65" s="11">
        <f t="shared" si="4"/>
        <v>0</v>
      </c>
      <c r="P65" s="18">
        <f t="shared" si="5"/>
        <v>0</v>
      </c>
      <c r="Q65" s="18">
        <f t="shared" si="6"/>
        <v>0</v>
      </c>
    </row>
    <row r="66" spans="1:17" x14ac:dyDescent="0.25">
      <c r="A66" s="24"/>
      <c r="B66" s="10" t="s">
        <v>13</v>
      </c>
      <c r="C66" s="11">
        <v>2</v>
      </c>
      <c r="D66" s="14">
        <v>1</v>
      </c>
      <c r="E66" s="18">
        <f t="shared" si="58"/>
        <v>1000</v>
      </c>
      <c r="F66" s="18">
        <f>E66*C66</f>
        <v>2000</v>
      </c>
      <c r="G66" s="18">
        <f t="shared" si="59"/>
        <v>24000</v>
      </c>
      <c r="H66" s="99"/>
      <c r="I66" s="11">
        <v>2</v>
      </c>
      <c r="J66" s="14">
        <v>1</v>
      </c>
      <c r="K66" s="18">
        <v>1000</v>
      </c>
      <c r="L66" s="18">
        <f>K66*I66</f>
        <v>2000</v>
      </c>
      <c r="M66" s="18">
        <f t="shared" si="70"/>
        <v>24000</v>
      </c>
      <c r="N66" s="99"/>
      <c r="O66" s="11">
        <f t="shared" si="4"/>
        <v>0</v>
      </c>
      <c r="P66" s="18">
        <f t="shared" si="5"/>
        <v>0</v>
      </c>
      <c r="Q66" s="18">
        <f t="shared" si="6"/>
        <v>0</v>
      </c>
    </row>
    <row r="67" spans="1:17" x14ac:dyDescent="0.25">
      <c r="A67" s="24"/>
      <c r="B67" s="10" t="s">
        <v>11</v>
      </c>
      <c r="C67" s="11">
        <v>2</v>
      </c>
      <c r="D67" s="37">
        <v>0.8</v>
      </c>
      <c r="E67" s="18">
        <f>D67*1000</f>
        <v>800</v>
      </c>
      <c r="F67" s="18">
        <f>E67*C67</f>
        <v>1600</v>
      </c>
      <c r="G67" s="18">
        <f t="shared" si="59"/>
        <v>19200</v>
      </c>
      <c r="H67" s="99"/>
      <c r="I67" s="11">
        <v>2</v>
      </c>
      <c r="J67" s="37">
        <v>0.8</v>
      </c>
      <c r="K67" s="18">
        <v>800</v>
      </c>
      <c r="L67" s="18">
        <f>K67*I67</f>
        <v>1600</v>
      </c>
      <c r="M67" s="18">
        <f t="shared" si="70"/>
        <v>19200</v>
      </c>
      <c r="N67" s="99"/>
      <c r="O67" s="11">
        <f t="shared" si="4"/>
        <v>0</v>
      </c>
      <c r="P67" s="18">
        <f t="shared" si="5"/>
        <v>0</v>
      </c>
      <c r="Q67" s="18">
        <f t="shared" si="6"/>
        <v>0</v>
      </c>
    </row>
    <row r="68" spans="1:17" x14ac:dyDescent="0.25">
      <c r="A68" s="25"/>
      <c r="B68" s="26" t="s">
        <v>26</v>
      </c>
      <c r="C68" s="47">
        <f>SUM(C69:C71)</f>
        <v>6</v>
      </c>
      <c r="D68" s="47"/>
      <c r="E68" s="47"/>
      <c r="F68" s="47">
        <f t="shared" ref="F68:G68" si="71">SUM(F69:F71)</f>
        <v>6000</v>
      </c>
      <c r="G68" s="47">
        <f t="shared" si="71"/>
        <v>72000</v>
      </c>
      <c r="H68" s="99"/>
      <c r="I68" s="47">
        <f>SUM(I69:I71)</f>
        <v>6</v>
      </c>
      <c r="J68" s="47"/>
      <c r="K68" s="47"/>
      <c r="L68" s="47">
        <f t="shared" ref="L68:M68" si="72">SUM(L69:L71)</f>
        <v>6000</v>
      </c>
      <c r="M68" s="47">
        <f t="shared" si="72"/>
        <v>72000</v>
      </c>
      <c r="N68" s="99"/>
      <c r="O68" s="47">
        <f t="shared" si="4"/>
        <v>0</v>
      </c>
      <c r="P68" s="47">
        <f t="shared" ref="P68:P172" si="73">L68-F68</f>
        <v>0</v>
      </c>
      <c r="Q68" s="47">
        <f t="shared" ref="Q68:Q172" si="74">M68-G68</f>
        <v>0</v>
      </c>
    </row>
    <row r="69" spans="1:17" x14ac:dyDescent="0.25">
      <c r="A69" s="24"/>
      <c r="B69" s="10" t="s">
        <v>10</v>
      </c>
      <c r="C69" s="11">
        <v>1</v>
      </c>
      <c r="D69" s="14">
        <v>1.6</v>
      </c>
      <c r="E69" s="18">
        <f t="shared" si="58"/>
        <v>1600</v>
      </c>
      <c r="F69" s="18">
        <f>E69*C69</f>
        <v>1600</v>
      </c>
      <c r="G69" s="18">
        <f t="shared" si="59"/>
        <v>19200</v>
      </c>
      <c r="H69" s="99"/>
      <c r="I69" s="11">
        <v>1</v>
      </c>
      <c r="J69" s="14">
        <v>1.6</v>
      </c>
      <c r="K69" s="18">
        <v>1600</v>
      </c>
      <c r="L69" s="18">
        <f>K69*I69</f>
        <v>1600</v>
      </c>
      <c r="M69" s="18">
        <f t="shared" ref="M69:M71" si="75">L69*12</f>
        <v>19200</v>
      </c>
      <c r="N69" s="99"/>
      <c r="O69" s="11">
        <f t="shared" si="4"/>
        <v>0</v>
      </c>
      <c r="P69" s="18">
        <f t="shared" si="73"/>
        <v>0</v>
      </c>
      <c r="Q69" s="18">
        <f t="shared" si="74"/>
        <v>0</v>
      </c>
    </row>
    <row r="70" spans="1:17" x14ac:dyDescent="0.25">
      <c r="A70" s="24"/>
      <c r="B70" s="10" t="s">
        <v>13</v>
      </c>
      <c r="C70" s="11">
        <v>2</v>
      </c>
      <c r="D70" s="14">
        <v>1</v>
      </c>
      <c r="E70" s="18">
        <f t="shared" si="58"/>
        <v>1000</v>
      </c>
      <c r="F70" s="18">
        <f>E70*C70</f>
        <v>2000</v>
      </c>
      <c r="G70" s="18">
        <f t="shared" si="59"/>
        <v>24000</v>
      </c>
      <c r="H70" s="99"/>
      <c r="I70" s="11">
        <v>2</v>
      </c>
      <c r="J70" s="14">
        <v>1</v>
      </c>
      <c r="K70" s="18">
        <v>1000</v>
      </c>
      <c r="L70" s="18">
        <f>K70*I70</f>
        <v>2000</v>
      </c>
      <c r="M70" s="18">
        <f t="shared" si="75"/>
        <v>24000</v>
      </c>
      <c r="N70" s="99"/>
      <c r="O70" s="11">
        <f t="shared" si="4"/>
        <v>0</v>
      </c>
      <c r="P70" s="18">
        <f t="shared" si="73"/>
        <v>0</v>
      </c>
      <c r="Q70" s="18">
        <f t="shared" si="74"/>
        <v>0</v>
      </c>
    </row>
    <row r="71" spans="1:17" x14ac:dyDescent="0.25">
      <c r="A71" s="24"/>
      <c r="B71" s="10" t="s">
        <v>11</v>
      </c>
      <c r="C71" s="11">
        <v>3</v>
      </c>
      <c r="D71" s="14">
        <v>0.8</v>
      </c>
      <c r="E71" s="18">
        <f t="shared" si="58"/>
        <v>800</v>
      </c>
      <c r="F71" s="18">
        <f>E71*C71</f>
        <v>2400</v>
      </c>
      <c r="G71" s="18">
        <f t="shared" si="59"/>
        <v>28800</v>
      </c>
      <c r="H71" s="99"/>
      <c r="I71" s="11">
        <v>3</v>
      </c>
      <c r="J71" s="14">
        <v>0.8</v>
      </c>
      <c r="K71" s="18">
        <v>800</v>
      </c>
      <c r="L71" s="18">
        <f>K71*I71</f>
        <v>2400</v>
      </c>
      <c r="M71" s="18">
        <f t="shared" si="75"/>
        <v>28800</v>
      </c>
      <c r="N71" s="99"/>
      <c r="O71" s="11">
        <f t="shared" ref="O71:O176" si="76">I71-C71</f>
        <v>0</v>
      </c>
      <c r="P71" s="18">
        <f t="shared" si="73"/>
        <v>0</v>
      </c>
      <c r="Q71" s="18">
        <f t="shared" si="74"/>
        <v>0</v>
      </c>
    </row>
    <row r="72" spans="1:17" x14ac:dyDescent="0.25">
      <c r="A72" s="73"/>
      <c r="B72" s="74" t="s">
        <v>53</v>
      </c>
      <c r="C72" s="75">
        <f>SUM(C73:C75)</f>
        <v>0</v>
      </c>
      <c r="D72" s="75"/>
      <c r="E72" s="75"/>
      <c r="F72" s="75">
        <f t="shared" ref="F72:G72" si="77">SUM(F73:F75)</f>
        <v>0</v>
      </c>
      <c r="G72" s="75">
        <f t="shared" si="77"/>
        <v>0</v>
      </c>
      <c r="H72" s="99"/>
      <c r="I72" s="75">
        <f>SUM(I73:I75)</f>
        <v>26</v>
      </c>
      <c r="J72" s="75"/>
      <c r="K72" s="75"/>
      <c r="L72" s="75">
        <f t="shared" ref="L72:M72" si="78">SUM(L73:L75)</f>
        <v>19200</v>
      </c>
      <c r="M72" s="75">
        <f t="shared" si="78"/>
        <v>230400</v>
      </c>
      <c r="N72" s="99"/>
      <c r="O72" s="75">
        <f t="shared" si="76"/>
        <v>26</v>
      </c>
      <c r="P72" s="75">
        <f t="shared" si="73"/>
        <v>19200</v>
      </c>
      <c r="Q72" s="75">
        <f t="shared" si="74"/>
        <v>230400</v>
      </c>
    </row>
    <row r="73" spans="1:17" x14ac:dyDescent="0.25">
      <c r="A73" s="76"/>
      <c r="B73" s="77" t="s">
        <v>10</v>
      </c>
      <c r="C73" s="78"/>
      <c r="D73" s="79"/>
      <c r="E73" s="80"/>
      <c r="F73" s="80"/>
      <c r="G73" s="80">
        <f t="shared" ref="G73:G75" si="79">F73*12</f>
        <v>0</v>
      </c>
      <c r="H73" s="99"/>
      <c r="I73" s="78">
        <v>1</v>
      </c>
      <c r="J73" s="79">
        <v>1.6</v>
      </c>
      <c r="K73" s="80">
        <v>1600</v>
      </c>
      <c r="L73" s="80">
        <f>K73*I73</f>
        <v>1600</v>
      </c>
      <c r="M73" s="80">
        <f t="shared" ref="M73:M75" si="80">L73*12</f>
        <v>19200</v>
      </c>
      <c r="N73" s="99"/>
      <c r="O73" s="78">
        <f t="shared" si="76"/>
        <v>1</v>
      </c>
      <c r="P73" s="80">
        <f t="shared" si="73"/>
        <v>1600</v>
      </c>
      <c r="Q73" s="80">
        <f t="shared" si="74"/>
        <v>19200</v>
      </c>
    </row>
    <row r="74" spans="1:17" x14ac:dyDescent="0.25">
      <c r="A74" s="76"/>
      <c r="B74" s="77" t="s">
        <v>11</v>
      </c>
      <c r="C74" s="78"/>
      <c r="D74" s="79"/>
      <c r="E74" s="80"/>
      <c r="F74" s="80"/>
      <c r="G74" s="80">
        <f t="shared" si="79"/>
        <v>0</v>
      </c>
      <c r="H74" s="99"/>
      <c r="I74" s="78">
        <v>9</v>
      </c>
      <c r="J74" s="79">
        <v>0.8</v>
      </c>
      <c r="K74" s="80">
        <v>800</v>
      </c>
      <c r="L74" s="80">
        <f>K74*I74</f>
        <v>7200</v>
      </c>
      <c r="M74" s="80">
        <f t="shared" si="80"/>
        <v>86400</v>
      </c>
      <c r="N74" s="99"/>
      <c r="O74" s="78">
        <f t="shared" si="76"/>
        <v>9</v>
      </c>
      <c r="P74" s="80">
        <f t="shared" si="73"/>
        <v>7200</v>
      </c>
      <c r="Q74" s="80">
        <f t="shared" si="74"/>
        <v>86400</v>
      </c>
    </row>
    <row r="75" spans="1:17" x14ac:dyDescent="0.25">
      <c r="A75" s="76"/>
      <c r="B75" s="77" t="s">
        <v>12</v>
      </c>
      <c r="C75" s="78"/>
      <c r="D75" s="79"/>
      <c r="E75" s="80"/>
      <c r="F75" s="80"/>
      <c r="G75" s="80">
        <f t="shared" si="79"/>
        <v>0</v>
      </c>
      <c r="H75" s="99"/>
      <c r="I75" s="78">
        <v>16</v>
      </c>
      <c r="J75" s="79">
        <v>0.65</v>
      </c>
      <c r="K75" s="80">
        <v>650</v>
      </c>
      <c r="L75" s="80">
        <f>K75*I75</f>
        <v>10400</v>
      </c>
      <c r="M75" s="80">
        <f t="shared" si="80"/>
        <v>124800</v>
      </c>
      <c r="N75" s="99"/>
      <c r="O75" s="78">
        <f t="shared" si="76"/>
        <v>16</v>
      </c>
      <c r="P75" s="80">
        <f t="shared" si="73"/>
        <v>10400</v>
      </c>
      <c r="Q75" s="80">
        <f t="shared" si="74"/>
        <v>124800</v>
      </c>
    </row>
    <row r="76" spans="1:17" x14ac:dyDescent="0.25">
      <c r="A76" s="73"/>
      <c r="B76" s="74" t="s">
        <v>54</v>
      </c>
      <c r="C76" s="75">
        <f>SUM(C77:C79)</f>
        <v>0</v>
      </c>
      <c r="D76" s="75"/>
      <c r="E76" s="75"/>
      <c r="F76" s="75">
        <f t="shared" ref="F76:G76" si="81">SUM(F77:F79)</f>
        <v>0</v>
      </c>
      <c r="G76" s="75">
        <f t="shared" si="81"/>
        <v>0</v>
      </c>
      <c r="H76" s="99"/>
      <c r="I76" s="75">
        <f>SUM(I77:I79)</f>
        <v>14</v>
      </c>
      <c r="J76" s="75"/>
      <c r="K76" s="75"/>
      <c r="L76" s="75">
        <f t="shared" ref="L76:M76" si="82">SUM(L77:L79)</f>
        <v>10200</v>
      </c>
      <c r="M76" s="75">
        <f t="shared" si="82"/>
        <v>122400</v>
      </c>
      <c r="N76" s="99"/>
      <c r="O76" s="75">
        <f t="shared" si="76"/>
        <v>14</v>
      </c>
      <c r="P76" s="75">
        <f t="shared" si="73"/>
        <v>10200</v>
      </c>
      <c r="Q76" s="75">
        <f t="shared" si="74"/>
        <v>122400</v>
      </c>
    </row>
    <row r="77" spans="1:17" x14ac:dyDescent="0.25">
      <c r="A77" s="76"/>
      <c r="B77" s="77" t="s">
        <v>10</v>
      </c>
      <c r="C77" s="78"/>
      <c r="D77" s="79"/>
      <c r="E77" s="80"/>
      <c r="F77" s="80"/>
      <c r="G77" s="80">
        <f t="shared" ref="G77:G79" si="83">F77*12</f>
        <v>0</v>
      </c>
      <c r="H77" s="99"/>
      <c r="I77" s="78">
        <v>1</v>
      </c>
      <c r="J77" s="79">
        <v>1.6</v>
      </c>
      <c r="K77" s="80">
        <v>1600</v>
      </c>
      <c r="L77" s="80">
        <f>K77*I77</f>
        <v>1600</v>
      </c>
      <c r="M77" s="80">
        <f t="shared" ref="M77:M79" si="84">L77*12</f>
        <v>19200</v>
      </c>
      <c r="N77" s="99"/>
      <c r="O77" s="78">
        <f t="shared" si="76"/>
        <v>1</v>
      </c>
      <c r="P77" s="80">
        <f t="shared" si="73"/>
        <v>1600</v>
      </c>
      <c r="Q77" s="80">
        <f t="shared" si="74"/>
        <v>19200</v>
      </c>
    </row>
    <row r="78" spans="1:17" x14ac:dyDescent="0.25">
      <c r="A78" s="76"/>
      <c r="B78" s="77" t="s">
        <v>11</v>
      </c>
      <c r="C78" s="78"/>
      <c r="D78" s="79"/>
      <c r="E78" s="80"/>
      <c r="F78" s="80"/>
      <c r="G78" s="80">
        <f t="shared" si="83"/>
        <v>0</v>
      </c>
      <c r="H78" s="99"/>
      <c r="I78" s="78">
        <v>1</v>
      </c>
      <c r="J78" s="79">
        <v>0.8</v>
      </c>
      <c r="K78" s="80">
        <v>800</v>
      </c>
      <c r="L78" s="80">
        <f>K78*I78</f>
        <v>800</v>
      </c>
      <c r="M78" s="80">
        <f t="shared" si="84"/>
        <v>9600</v>
      </c>
      <c r="N78" s="99"/>
      <c r="O78" s="78">
        <f t="shared" si="76"/>
        <v>1</v>
      </c>
      <c r="P78" s="80">
        <f t="shared" si="73"/>
        <v>800</v>
      </c>
      <c r="Q78" s="80">
        <f t="shared" si="74"/>
        <v>9600</v>
      </c>
    </row>
    <row r="79" spans="1:17" x14ac:dyDescent="0.25">
      <c r="A79" s="76"/>
      <c r="B79" s="77" t="s">
        <v>12</v>
      </c>
      <c r="C79" s="78"/>
      <c r="D79" s="79"/>
      <c r="E79" s="80"/>
      <c r="F79" s="80"/>
      <c r="G79" s="80">
        <f t="shared" si="83"/>
        <v>0</v>
      </c>
      <c r="H79" s="99"/>
      <c r="I79" s="78">
        <v>12</v>
      </c>
      <c r="J79" s="79">
        <v>0.65</v>
      </c>
      <c r="K79" s="80">
        <v>650</v>
      </c>
      <c r="L79" s="80">
        <f>K79*I79</f>
        <v>7800</v>
      </c>
      <c r="M79" s="80">
        <f t="shared" si="84"/>
        <v>93600</v>
      </c>
      <c r="N79" s="99"/>
      <c r="O79" s="78">
        <f t="shared" si="76"/>
        <v>12</v>
      </c>
      <c r="P79" s="80">
        <f t="shared" si="73"/>
        <v>7800</v>
      </c>
      <c r="Q79" s="80">
        <f t="shared" si="74"/>
        <v>93600</v>
      </c>
    </row>
    <row r="80" spans="1:17" x14ac:dyDescent="0.25">
      <c r="A80" s="73"/>
      <c r="B80" s="74" t="s">
        <v>55</v>
      </c>
      <c r="C80" s="75">
        <f>SUM(C81:C83)</f>
        <v>0</v>
      </c>
      <c r="D80" s="75"/>
      <c r="E80" s="75"/>
      <c r="F80" s="75">
        <f t="shared" ref="F80:G80" si="85">SUM(F81:F83)</f>
        <v>0</v>
      </c>
      <c r="G80" s="75">
        <f t="shared" si="85"/>
        <v>0</v>
      </c>
      <c r="H80" s="99"/>
      <c r="I80" s="75">
        <f>SUM(I81:I83)</f>
        <v>5</v>
      </c>
      <c r="J80" s="75"/>
      <c r="K80" s="75"/>
      <c r="L80" s="75">
        <f t="shared" ref="L80:M80" si="86">SUM(L81:L83)</f>
        <v>3850</v>
      </c>
      <c r="M80" s="75">
        <f t="shared" si="86"/>
        <v>46200</v>
      </c>
      <c r="N80" s="99"/>
      <c r="O80" s="75">
        <f t="shared" si="76"/>
        <v>5</v>
      </c>
      <c r="P80" s="75">
        <f t="shared" si="73"/>
        <v>3850</v>
      </c>
      <c r="Q80" s="75">
        <f t="shared" si="74"/>
        <v>46200</v>
      </c>
    </row>
    <row r="81" spans="1:17" x14ac:dyDescent="0.25">
      <c r="A81" s="76"/>
      <c r="B81" s="77" t="s">
        <v>56</v>
      </c>
      <c r="C81" s="78"/>
      <c r="D81" s="79"/>
      <c r="E81" s="80"/>
      <c r="F81" s="80"/>
      <c r="G81" s="80">
        <f t="shared" ref="G81:G83" si="87">F81*12</f>
        <v>0</v>
      </c>
      <c r="H81" s="99"/>
      <c r="I81" s="78">
        <v>1</v>
      </c>
      <c r="J81" s="79">
        <v>1.1000000000000001</v>
      </c>
      <c r="K81" s="80">
        <v>1100</v>
      </c>
      <c r="L81" s="80">
        <f>K81*I81</f>
        <v>1100</v>
      </c>
      <c r="M81" s="80">
        <f t="shared" ref="M81:M83" si="88">L81*12</f>
        <v>13200</v>
      </c>
      <c r="N81" s="99"/>
      <c r="O81" s="78">
        <f t="shared" si="76"/>
        <v>1</v>
      </c>
      <c r="P81" s="80">
        <f t="shared" si="73"/>
        <v>1100</v>
      </c>
      <c r="Q81" s="80">
        <f t="shared" si="74"/>
        <v>13200</v>
      </c>
    </row>
    <row r="82" spans="1:17" x14ac:dyDescent="0.25">
      <c r="A82" s="76"/>
      <c r="B82" s="77" t="s">
        <v>11</v>
      </c>
      <c r="C82" s="78"/>
      <c r="D82" s="79"/>
      <c r="E82" s="80"/>
      <c r="F82" s="80"/>
      <c r="G82" s="80">
        <f t="shared" si="87"/>
        <v>0</v>
      </c>
      <c r="H82" s="99"/>
      <c r="I82" s="78">
        <v>1</v>
      </c>
      <c r="J82" s="79">
        <v>0.8</v>
      </c>
      <c r="K82" s="80">
        <v>800</v>
      </c>
      <c r="L82" s="80">
        <f>K82*I82</f>
        <v>800</v>
      </c>
      <c r="M82" s="80">
        <f t="shared" si="88"/>
        <v>9600</v>
      </c>
      <c r="N82" s="99"/>
      <c r="O82" s="78">
        <f t="shared" si="76"/>
        <v>1</v>
      </c>
      <c r="P82" s="80">
        <f t="shared" si="73"/>
        <v>800</v>
      </c>
      <c r="Q82" s="80">
        <f t="shared" si="74"/>
        <v>9600</v>
      </c>
    </row>
    <row r="83" spans="1:17" x14ac:dyDescent="0.25">
      <c r="A83" s="76"/>
      <c r="B83" s="77" t="s">
        <v>12</v>
      </c>
      <c r="C83" s="78"/>
      <c r="D83" s="79"/>
      <c r="E83" s="80"/>
      <c r="F83" s="80"/>
      <c r="G83" s="80">
        <f t="shared" si="87"/>
        <v>0</v>
      </c>
      <c r="H83" s="99"/>
      <c r="I83" s="78">
        <v>3</v>
      </c>
      <c r="J83" s="79">
        <v>0.65</v>
      </c>
      <c r="K83" s="80">
        <v>650</v>
      </c>
      <c r="L83" s="80">
        <f>K83*I83</f>
        <v>1950</v>
      </c>
      <c r="M83" s="80">
        <f t="shared" si="88"/>
        <v>23400</v>
      </c>
      <c r="N83" s="99"/>
      <c r="O83" s="78">
        <f t="shared" si="76"/>
        <v>3</v>
      </c>
      <c r="P83" s="80">
        <f t="shared" si="73"/>
        <v>1950</v>
      </c>
      <c r="Q83" s="80">
        <f t="shared" si="74"/>
        <v>23400</v>
      </c>
    </row>
    <row r="84" spans="1:17" x14ac:dyDescent="0.25">
      <c r="A84" s="73"/>
      <c r="B84" s="74" t="s">
        <v>57</v>
      </c>
      <c r="C84" s="75">
        <f>SUM(C85:C87)</f>
        <v>0</v>
      </c>
      <c r="D84" s="75"/>
      <c r="E84" s="75"/>
      <c r="F84" s="75">
        <f t="shared" ref="F84:G84" si="89">SUM(F85:F87)</f>
        <v>0</v>
      </c>
      <c r="G84" s="75">
        <f t="shared" si="89"/>
        <v>0</v>
      </c>
      <c r="H84" s="99"/>
      <c r="I84" s="75">
        <f>SUM(I85:I87)</f>
        <v>6</v>
      </c>
      <c r="J84" s="75"/>
      <c r="K84" s="75"/>
      <c r="L84" s="75">
        <f t="shared" ref="L84:M84" si="90">SUM(L85:L87)</f>
        <v>4650</v>
      </c>
      <c r="M84" s="75">
        <f t="shared" si="90"/>
        <v>55800</v>
      </c>
      <c r="N84" s="99"/>
      <c r="O84" s="75">
        <f t="shared" si="76"/>
        <v>6</v>
      </c>
      <c r="P84" s="75">
        <f t="shared" si="73"/>
        <v>4650</v>
      </c>
      <c r="Q84" s="75">
        <f t="shared" si="74"/>
        <v>55800</v>
      </c>
    </row>
    <row r="85" spans="1:17" x14ac:dyDescent="0.25">
      <c r="A85" s="76"/>
      <c r="B85" s="77" t="s">
        <v>56</v>
      </c>
      <c r="C85" s="78"/>
      <c r="D85" s="79"/>
      <c r="E85" s="80"/>
      <c r="F85" s="80"/>
      <c r="G85" s="80">
        <f t="shared" ref="G85:G87" si="91">F85*12</f>
        <v>0</v>
      </c>
      <c r="H85" s="99"/>
      <c r="I85" s="78">
        <v>1</v>
      </c>
      <c r="J85" s="79">
        <v>1.1000000000000001</v>
      </c>
      <c r="K85" s="80">
        <v>1100</v>
      </c>
      <c r="L85" s="80">
        <f>K85*I85</f>
        <v>1100</v>
      </c>
      <c r="M85" s="80">
        <f t="shared" ref="M85:M87" si="92">L85*12</f>
        <v>13200</v>
      </c>
      <c r="N85" s="99"/>
      <c r="O85" s="78">
        <f t="shared" si="76"/>
        <v>1</v>
      </c>
      <c r="P85" s="80">
        <f t="shared" si="73"/>
        <v>1100</v>
      </c>
      <c r="Q85" s="80">
        <f t="shared" si="74"/>
        <v>13200</v>
      </c>
    </row>
    <row r="86" spans="1:17" x14ac:dyDescent="0.25">
      <c r="A86" s="76"/>
      <c r="B86" s="77" t="s">
        <v>11</v>
      </c>
      <c r="C86" s="78"/>
      <c r="D86" s="79"/>
      <c r="E86" s="80"/>
      <c r="F86" s="80"/>
      <c r="G86" s="80">
        <f t="shared" si="91"/>
        <v>0</v>
      </c>
      <c r="H86" s="99"/>
      <c r="I86" s="78">
        <v>2</v>
      </c>
      <c r="J86" s="79">
        <v>0.8</v>
      </c>
      <c r="K86" s="80">
        <v>800</v>
      </c>
      <c r="L86" s="80">
        <f>K86*I86</f>
        <v>1600</v>
      </c>
      <c r="M86" s="80">
        <f t="shared" si="92"/>
        <v>19200</v>
      </c>
      <c r="N86" s="99"/>
      <c r="O86" s="78">
        <f t="shared" si="76"/>
        <v>2</v>
      </c>
      <c r="P86" s="80">
        <f t="shared" si="73"/>
        <v>1600</v>
      </c>
      <c r="Q86" s="80">
        <f t="shared" si="74"/>
        <v>19200</v>
      </c>
    </row>
    <row r="87" spans="1:17" x14ac:dyDescent="0.25">
      <c r="A87" s="76"/>
      <c r="B87" s="77" t="s">
        <v>12</v>
      </c>
      <c r="C87" s="78"/>
      <c r="D87" s="79"/>
      <c r="E87" s="80"/>
      <c r="F87" s="80"/>
      <c r="G87" s="80">
        <f t="shared" si="91"/>
        <v>0</v>
      </c>
      <c r="H87" s="99"/>
      <c r="I87" s="78">
        <v>3</v>
      </c>
      <c r="J87" s="79">
        <v>0.65</v>
      </c>
      <c r="K87" s="80">
        <v>650</v>
      </c>
      <c r="L87" s="80">
        <f>K87*I87</f>
        <v>1950</v>
      </c>
      <c r="M87" s="80">
        <f t="shared" si="92"/>
        <v>23400</v>
      </c>
      <c r="N87" s="99"/>
      <c r="O87" s="78">
        <f t="shared" si="76"/>
        <v>3</v>
      </c>
      <c r="P87" s="80">
        <f t="shared" si="73"/>
        <v>1950</v>
      </c>
      <c r="Q87" s="80">
        <f t="shared" si="74"/>
        <v>23400</v>
      </c>
    </row>
    <row r="88" spans="1:17" x14ac:dyDescent="0.25">
      <c r="A88" s="73"/>
      <c r="B88" s="74" t="s">
        <v>58</v>
      </c>
      <c r="C88" s="75">
        <f>SUM(C89:C91)</f>
        <v>0</v>
      </c>
      <c r="D88" s="75"/>
      <c r="E88" s="75"/>
      <c r="F88" s="75">
        <f t="shared" ref="F88:G88" si="93">SUM(F89:F91)</f>
        <v>0</v>
      </c>
      <c r="G88" s="75">
        <f t="shared" si="93"/>
        <v>0</v>
      </c>
      <c r="H88" s="99"/>
      <c r="I88" s="75">
        <f>SUM(I89:I91)</f>
        <v>4</v>
      </c>
      <c r="J88" s="75"/>
      <c r="K88" s="75"/>
      <c r="L88" s="75">
        <f t="shared" ref="L88:M88" si="94">SUM(L89:L91)</f>
        <v>3200</v>
      </c>
      <c r="M88" s="75">
        <f t="shared" si="94"/>
        <v>38400</v>
      </c>
      <c r="N88" s="99"/>
      <c r="O88" s="75">
        <f t="shared" si="76"/>
        <v>4</v>
      </c>
      <c r="P88" s="75">
        <f t="shared" si="73"/>
        <v>3200</v>
      </c>
      <c r="Q88" s="75">
        <f t="shared" si="74"/>
        <v>38400</v>
      </c>
    </row>
    <row r="89" spans="1:17" x14ac:dyDescent="0.25">
      <c r="A89" s="76"/>
      <c r="B89" s="77" t="s">
        <v>56</v>
      </c>
      <c r="C89" s="78"/>
      <c r="D89" s="79"/>
      <c r="E89" s="80"/>
      <c r="F89" s="80"/>
      <c r="G89" s="80">
        <f t="shared" ref="G89:G91" si="95">F89*12</f>
        <v>0</v>
      </c>
      <c r="H89" s="99"/>
      <c r="I89" s="78">
        <v>1</v>
      </c>
      <c r="J89" s="79">
        <v>1.1000000000000001</v>
      </c>
      <c r="K89" s="80">
        <v>1100</v>
      </c>
      <c r="L89" s="80">
        <f>K89*I89</f>
        <v>1100</v>
      </c>
      <c r="M89" s="80">
        <f t="shared" ref="M89:M91" si="96">L89*12</f>
        <v>13200</v>
      </c>
      <c r="N89" s="99"/>
      <c r="O89" s="78">
        <f t="shared" si="76"/>
        <v>1</v>
      </c>
      <c r="P89" s="80">
        <f t="shared" si="73"/>
        <v>1100</v>
      </c>
      <c r="Q89" s="80">
        <f t="shared" si="74"/>
        <v>13200</v>
      </c>
    </row>
    <row r="90" spans="1:17" x14ac:dyDescent="0.25">
      <c r="A90" s="76"/>
      <c r="B90" s="77" t="s">
        <v>11</v>
      </c>
      <c r="C90" s="78"/>
      <c r="D90" s="79"/>
      <c r="E90" s="80"/>
      <c r="F90" s="80"/>
      <c r="G90" s="80">
        <f t="shared" si="95"/>
        <v>0</v>
      </c>
      <c r="H90" s="99"/>
      <c r="I90" s="78">
        <v>1</v>
      </c>
      <c r="J90" s="79">
        <v>0.8</v>
      </c>
      <c r="K90" s="80">
        <v>800</v>
      </c>
      <c r="L90" s="80">
        <f>K90*I90</f>
        <v>800</v>
      </c>
      <c r="M90" s="80">
        <f t="shared" si="96"/>
        <v>9600</v>
      </c>
      <c r="N90" s="99"/>
      <c r="O90" s="78">
        <f t="shared" si="76"/>
        <v>1</v>
      </c>
      <c r="P90" s="80">
        <f t="shared" si="73"/>
        <v>800</v>
      </c>
      <c r="Q90" s="80">
        <f t="shared" si="74"/>
        <v>9600</v>
      </c>
    </row>
    <row r="91" spans="1:17" x14ac:dyDescent="0.25">
      <c r="A91" s="76"/>
      <c r="B91" s="77" t="s">
        <v>12</v>
      </c>
      <c r="C91" s="78"/>
      <c r="D91" s="79"/>
      <c r="E91" s="80"/>
      <c r="F91" s="80"/>
      <c r="G91" s="80">
        <f t="shared" si="95"/>
        <v>0</v>
      </c>
      <c r="H91" s="99"/>
      <c r="I91" s="78">
        <v>2</v>
      </c>
      <c r="J91" s="79">
        <v>0.65</v>
      </c>
      <c r="K91" s="80">
        <v>650</v>
      </c>
      <c r="L91" s="80">
        <f>K91*I91</f>
        <v>1300</v>
      </c>
      <c r="M91" s="80">
        <f t="shared" si="96"/>
        <v>15600</v>
      </c>
      <c r="N91" s="99"/>
      <c r="O91" s="78">
        <f t="shared" si="76"/>
        <v>2</v>
      </c>
      <c r="P91" s="80">
        <f t="shared" si="73"/>
        <v>1300</v>
      </c>
      <c r="Q91" s="80">
        <f t="shared" si="74"/>
        <v>15600</v>
      </c>
    </row>
    <row r="92" spans="1:17" x14ac:dyDescent="0.25">
      <c r="A92" s="73"/>
      <c r="B92" s="74" t="s">
        <v>59</v>
      </c>
      <c r="C92" s="75">
        <f>SUM(C93:C95)</f>
        <v>0</v>
      </c>
      <c r="D92" s="75"/>
      <c r="E92" s="75"/>
      <c r="F92" s="75">
        <f t="shared" ref="F92:G92" si="97">SUM(F93:F95)</f>
        <v>0</v>
      </c>
      <c r="G92" s="75">
        <f t="shared" si="97"/>
        <v>0</v>
      </c>
      <c r="H92" s="99"/>
      <c r="I92" s="75">
        <f>SUM(I93:I95)</f>
        <v>3</v>
      </c>
      <c r="J92" s="75"/>
      <c r="K92" s="75"/>
      <c r="L92" s="75">
        <f t="shared" ref="L92:M92" si="98">SUM(L93:L95)</f>
        <v>2550</v>
      </c>
      <c r="M92" s="75">
        <f t="shared" si="98"/>
        <v>30600</v>
      </c>
      <c r="N92" s="99"/>
      <c r="O92" s="75">
        <f t="shared" si="76"/>
        <v>3</v>
      </c>
      <c r="P92" s="75">
        <f t="shared" si="73"/>
        <v>2550</v>
      </c>
      <c r="Q92" s="75">
        <f t="shared" si="74"/>
        <v>30600</v>
      </c>
    </row>
    <row r="93" spans="1:17" x14ac:dyDescent="0.25">
      <c r="A93" s="76"/>
      <c r="B93" s="77" t="s">
        <v>56</v>
      </c>
      <c r="C93" s="78"/>
      <c r="D93" s="79"/>
      <c r="E93" s="80"/>
      <c r="F93" s="80"/>
      <c r="G93" s="80">
        <f t="shared" ref="G93:G95" si="99">F93*12</f>
        <v>0</v>
      </c>
      <c r="H93" s="99"/>
      <c r="I93" s="78">
        <v>1</v>
      </c>
      <c r="J93" s="79">
        <v>1.1000000000000001</v>
      </c>
      <c r="K93" s="80">
        <v>1100</v>
      </c>
      <c r="L93" s="80">
        <f>K93*I93</f>
        <v>1100</v>
      </c>
      <c r="M93" s="80">
        <f t="shared" ref="M93:M95" si="100">L93*12</f>
        <v>13200</v>
      </c>
      <c r="N93" s="99"/>
      <c r="O93" s="78">
        <f t="shared" si="76"/>
        <v>1</v>
      </c>
      <c r="P93" s="80">
        <f t="shared" si="73"/>
        <v>1100</v>
      </c>
      <c r="Q93" s="80">
        <f t="shared" si="74"/>
        <v>13200</v>
      </c>
    </row>
    <row r="94" spans="1:17" x14ac:dyDescent="0.25">
      <c r="A94" s="76"/>
      <c r="B94" s="77" t="s">
        <v>11</v>
      </c>
      <c r="C94" s="78"/>
      <c r="D94" s="79"/>
      <c r="E94" s="80"/>
      <c r="F94" s="80"/>
      <c r="G94" s="80">
        <f t="shared" si="99"/>
        <v>0</v>
      </c>
      <c r="H94" s="99"/>
      <c r="I94" s="78">
        <v>1</v>
      </c>
      <c r="J94" s="79">
        <v>0.8</v>
      </c>
      <c r="K94" s="80">
        <v>800</v>
      </c>
      <c r="L94" s="80">
        <f>K94*I94</f>
        <v>800</v>
      </c>
      <c r="M94" s="80">
        <f t="shared" si="100"/>
        <v>9600</v>
      </c>
      <c r="N94" s="99"/>
      <c r="O94" s="78">
        <f t="shared" si="76"/>
        <v>1</v>
      </c>
      <c r="P94" s="80">
        <f t="shared" si="73"/>
        <v>800</v>
      </c>
      <c r="Q94" s="80">
        <f t="shared" si="74"/>
        <v>9600</v>
      </c>
    </row>
    <row r="95" spans="1:17" x14ac:dyDescent="0.25">
      <c r="A95" s="76"/>
      <c r="B95" s="77" t="s">
        <v>12</v>
      </c>
      <c r="C95" s="78"/>
      <c r="D95" s="79"/>
      <c r="E95" s="80"/>
      <c r="F95" s="80"/>
      <c r="G95" s="80">
        <f t="shared" si="99"/>
        <v>0</v>
      </c>
      <c r="H95" s="99"/>
      <c r="I95" s="78">
        <v>1</v>
      </c>
      <c r="J95" s="79">
        <v>0.65</v>
      </c>
      <c r="K95" s="80">
        <v>650</v>
      </c>
      <c r="L95" s="80">
        <f>K95*I95</f>
        <v>650</v>
      </c>
      <c r="M95" s="80">
        <f t="shared" si="100"/>
        <v>7800</v>
      </c>
      <c r="N95" s="99"/>
      <c r="O95" s="78">
        <f t="shared" si="76"/>
        <v>1</v>
      </c>
      <c r="P95" s="80">
        <f t="shared" si="73"/>
        <v>650</v>
      </c>
      <c r="Q95" s="80">
        <f t="shared" si="74"/>
        <v>7800</v>
      </c>
    </row>
    <row r="96" spans="1:17" x14ac:dyDescent="0.25">
      <c r="A96" s="73"/>
      <c r="B96" s="74" t="s">
        <v>60</v>
      </c>
      <c r="C96" s="91">
        <f>SUM(C97:C99)</f>
        <v>0</v>
      </c>
      <c r="D96" s="91"/>
      <c r="E96" s="91"/>
      <c r="F96" s="91">
        <f t="shared" ref="F96:G96" si="101">SUM(F97:F99)</f>
        <v>0</v>
      </c>
      <c r="G96" s="91">
        <f t="shared" si="101"/>
        <v>0</v>
      </c>
      <c r="H96" s="99"/>
      <c r="I96" s="91">
        <f>SUM(I97:I99)</f>
        <v>6</v>
      </c>
      <c r="J96" s="91"/>
      <c r="K96" s="91"/>
      <c r="L96" s="91">
        <f t="shared" ref="L96:M96" si="102">SUM(L97:L99)</f>
        <v>4650</v>
      </c>
      <c r="M96" s="91">
        <f t="shared" si="102"/>
        <v>55800</v>
      </c>
      <c r="N96" s="99"/>
      <c r="O96" s="91">
        <f t="shared" si="76"/>
        <v>6</v>
      </c>
      <c r="P96" s="91">
        <f t="shared" si="73"/>
        <v>4650</v>
      </c>
      <c r="Q96" s="91">
        <f t="shared" si="74"/>
        <v>55800</v>
      </c>
    </row>
    <row r="97" spans="1:17" x14ac:dyDescent="0.25">
      <c r="A97" s="76"/>
      <c r="B97" s="77" t="s">
        <v>56</v>
      </c>
      <c r="C97" s="78"/>
      <c r="D97" s="79"/>
      <c r="E97" s="80"/>
      <c r="F97" s="80"/>
      <c r="G97" s="80">
        <f t="shared" ref="G97:G99" si="103">F97*12</f>
        <v>0</v>
      </c>
      <c r="H97" s="99"/>
      <c r="I97" s="78">
        <v>1</v>
      </c>
      <c r="J97" s="79">
        <v>1.1000000000000001</v>
      </c>
      <c r="K97" s="80">
        <v>1100</v>
      </c>
      <c r="L97" s="80">
        <f>K97*I97</f>
        <v>1100</v>
      </c>
      <c r="M97" s="80">
        <f t="shared" ref="M97:M99" si="104">L97*12</f>
        <v>13200</v>
      </c>
      <c r="N97" s="99"/>
      <c r="O97" s="78">
        <f t="shared" si="76"/>
        <v>1</v>
      </c>
      <c r="P97" s="80">
        <f t="shared" si="73"/>
        <v>1100</v>
      </c>
      <c r="Q97" s="80">
        <f t="shared" si="74"/>
        <v>13200</v>
      </c>
    </row>
    <row r="98" spans="1:17" x14ac:dyDescent="0.25">
      <c r="A98" s="76"/>
      <c r="B98" s="77" t="s">
        <v>11</v>
      </c>
      <c r="C98" s="78"/>
      <c r="D98" s="79"/>
      <c r="E98" s="80"/>
      <c r="F98" s="80"/>
      <c r="G98" s="80">
        <f t="shared" si="103"/>
        <v>0</v>
      </c>
      <c r="H98" s="99"/>
      <c r="I98" s="78">
        <v>2</v>
      </c>
      <c r="J98" s="79">
        <v>0.8</v>
      </c>
      <c r="K98" s="80">
        <v>800</v>
      </c>
      <c r="L98" s="80">
        <f>K98*I98</f>
        <v>1600</v>
      </c>
      <c r="M98" s="80">
        <f t="shared" si="104"/>
        <v>19200</v>
      </c>
      <c r="N98" s="99"/>
      <c r="O98" s="78">
        <f t="shared" si="76"/>
        <v>2</v>
      </c>
      <c r="P98" s="80">
        <f t="shared" si="73"/>
        <v>1600</v>
      </c>
      <c r="Q98" s="80">
        <f t="shared" si="74"/>
        <v>19200</v>
      </c>
    </row>
    <row r="99" spans="1:17" x14ac:dyDescent="0.25">
      <c r="A99" s="76"/>
      <c r="B99" s="77" t="s">
        <v>12</v>
      </c>
      <c r="C99" s="78"/>
      <c r="D99" s="79"/>
      <c r="E99" s="80"/>
      <c r="F99" s="80"/>
      <c r="G99" s="80">
        <f t="shared" si="103"/>
        <v>0</v>
      </c>
      <c r="H99" s="99"/>
      <c r="I99" s="78">
        <v>3</v>
      </c>
      <c r="J99" s="79">
        <v>0.65</v>
      </c>
      <c r="K99" s="80">
        <v>650</v>
      </c>
      <c r="L99" s="80">
        <f>K99*I99</f>
        <v>1950</v>
      </c>
      <c r="M99" s="80">
        <f t="shared" si="104"/>
        <v>23400</v>
      </c>
      <c r="N99" s="99"/>
      <c r="O99" s="78">
        <f t="shared" si="76"/>
        <v>3</v>
      </c>
      <c r="P99" s="80">
        <f t="shared" si="73"/>
        <v>1950</v>
      </c>
      <c r="Q99" s="80">
        <f t="shared" si="74"/>
        <v>23400</v>
      </c>
    </row>
    <row r="100" spans="1:17" x14ac:dyDescent="0.25">
      <c r="A100" s="73"/>
      <c r="B100" s="74" t="s">
        <v>61</v>
      </c>
      <c r="C100" s="91">
        <f>SUM(C101:C103)</f>
        <v>0</v>
      </c>
      <c r="D100" s="91"/>
      <c r="E100" s="91"/>
      <c r="F100" s="91">
        <f t="shared" ref="F100:G100" si="105">SUM(F101:F103)</f>
        <v>0</v>
      </c>
      <c r="G100" s="91">
        <f t="shared" si="105"/>
        <v>0</v>
      </c>
      <c r="H100" s="99"/>
      <c r="I100" s="91">
        <f>SUM(I101:I103)</f>
        <v>5</v>
      </c>
      <c r="J100" s="91"/>
      <c r="K100" s="91"/>
      <c r="L100" s="91">
        <f t="shared" ref="L100:M100" si="106">SUM(L101:L103)</f>
        <v>3850</v>
      </c>
      <c r="M100" s="91">
        <f t="shared" si="106"/>
        <v>46200</v>
      </c>
      <c r="N100" s="99"/>
      <c r="O100" s="91">
        <f t="shared" si="76"/>
        <v>5</v>
      </c>
      <c r="P100" s="91">
        <f t="shared" si="73"/>
        <v>3850</v>
      </c>
      <c r="Q100" s="91">
        <f t="shared" si="74"/>
        <v>46200</v>
      </c>
    </row>
    <row r="101" spans="1:17" x14ac:dyDescent="0.25">
      <c r="A101" s="76"/>
      <c r="B101" s="77" t="s">
        <v>56</v>
      </c>
      <c r="C101" s="78"/>
      <c r="D101" s="79"/>
      <c r="E101" s="80"/>
      <c r="F101" s="80"/>
      <c r="G101" s="80">
        <f t="shared" ref="G101:G103" si="107">F101*12</f>
        <v>0</v>
      </c>
      <c r="H101" s="99"/>
      <c r="I101" s="78">
        <v>1</v>
      </c>
      <c r="J101" s="79">
        <v>1.1000000000000001</v>
      </c>
      <c r="K101" s="80">
        <v>1100</v>
      </c>
      <c r="L101" s="80">
        <f>K101*I101</f>
        <v>1100</v>
      </c>
      <c r="M101" s="80">
        <f t="shared" ref="M101:M103" si="108">L101*12</f>
        <v>13200</v>
      </c>
      <c r="N101" s="99"/>
      <c r="O101" s="78">
        <f t="shared" si="76"/>
        <v>1</v>
      </c>
      <c r="P101" s="80">
        <f t="shared" si="73"/>
        <v>1100</v>
      </c>
      <c r="Q101" s="80">
        <f t="shared" si="74"/>
        <v>13200</v>
      </c>
    </row>
    <row r="102" spans="1:17" x14ac:dyDescent="0.25">
      <c r="A102" s="76"/>
      <c r="B102" s="77" t="s">
        <v>11</v>
      </c>
      <c r="C102" s="78"/>
      <c r="D102" s="79"/>
      <c r="E102" s="80"/>
      <c r="F102" s="80"/>
      <c r="G102" s="80">
        <f t="shared" si="107"/>
        <v>0</v>
      </c>
      <c r="H102" s="99"/>
      <c r="I102" s="78">
        <v>1</v>
      </c>
      <c r="J102" s="79">
        <v>0.8</v>
      </c>
      <c r="K102" s="80">
        <v>800</v>
      </c>
      <c r="L102" s="80">
        <f>K102*I102</f>
        <v>800</v>
      </c>
      <c r="M102" s="80">
        <f t="shared" si="108"/>
        <v>9600</v>
      </c>
      <c r="N102" s="99"/>
      <c r="O102" s="78">
        <f t="shared" si="76"/>
        <v>1</v>
      </c>
      <c r="P102" s="80">
        <f t="shared" si="73"/>
        <v>800</v>
      </c>
      <c r="Q102" s="80">
        <f t="shared" si="74"/>
        <v>9600</v>
      </c>
    </row>
    <row r="103" spans="1:17" x14ac:dyDescent="0.25">
      <c r="A103" s="76"/>
      <c r="B103" s="77" t="s">
        <v>12</v>
      </c>
      <c r="C103" s="78"/>
      <c r="D103" s="79"/>
      <c r="E103" s="80"/>
      <c r="F103" s="80"/>
      <c r="G103" s="80">
        <f t="shared" si="107"/>
        <v>0</v>
      </c>
      <c r="H103" s="99"/>
      <c r="I103" s="78">
        <v>3</v>
      </c>
      <c r="J103" s="79">
        <v>0.65</v>
      </c>
      <c r="K103" s="80">
        <v>650</v>
      </c>
      <c r="L103" s="80">
        <f>K103*I103</f>
        <v>1950</v>
      </c>
      <c r="M103" s="80">
        <f t="shared" si="108"/>
        <v>23400</v>
      </c>
      <c r="N103" s="99"/>
      <c r="O103" s="78">
        <f t="shared" si="76"/>
        <v>3</v>
      </c>
      <c r="P103" s="80">
        <f t="shared" si="73"/>
        <v>1950</v>
      </c>
      <c r="Q103" s="80">
        <f t="shared" si="74"/>
        <v>23400</v>
      </c>
    </row>
    <row r="104" spans="1:17" x14ac:dyDescent="0.25">
      <c r="A104" s="73"/>
      <c r="B104" s="74" t="s">
        <v>62</v>
      </c>
      <c r="C104" s="91">
        <f>SUM(C105:C107)</f>
        <v>0</v>
      </c>
      <c r="D104" s="91"/>
      <c r="E104" s="91"/>
      <c r="F104" s="91">
        <f t="shared" ref="F104:G104" si="109">SUM(F105:F107)</f>
        <v>0</v>
      </c>
      <c r="G104" s="91">
        <f t="shared" si="109"/>
        <v>0</v>
      </c>
      <c r="H104" s="99"/>
      <c r="I104" s="91">
        <f>SUM(I105:I107)</f>
        <v>5</v>
      </c>
      <c r="J104" s="91"/>
      <c r="K104" s="91"/>
      <c r="L104" s="91">
        <f t="shared" ref="L104:M104" si="110">SUM(L105:L107)</f>
        <v>3850</v>
      </c>
      <c r="M104" s="91">
        <f t="shared" si="110"/>
        <v>46200</v>
      </c>
      <c r="N104" s="99"/>
      <c r="O104" s="91">
        <f t="shared" si="76"/>
        <v>5</v>
      </c>
      <c r="P104" s="91">
        <f t="shared" si="73"/>
        <v>3850</v>
      </c>
      <c r="Q104" s="91">
        <f t="shared" si="74"/>
        <v>46200</v>
      </c>
    </row>
    <row r="105" spans="1:17" x14ac:dyDescent="0.25">
      <c r="A105" s="76"/>
      <c r="B105" s="77" t="s">
        <v>56</v>
      </c>
      <c r="C105" s="78"/>
      <c r="D105" s="79"/>
      <c r="E105" s="80"/>
      <c r="F105" s="80"/>
      <c r="G105" s="80">
        <f t="shared" ref="G105:G107" si="111">F105*12</f>
        <v>0</v>
      </c>
      <c r="H105" s="99"/>
      <c r="I105" s="78">
        <v>1</v>
      </c>
      <c r="J105" s="79">
        <v>1.1000000000000001</v>
      </c>
      <c r="K105" s="80">
        <v>1100</v>
      </c>
      <c r="L105" s="80">
        <f>K105*I105</f>
        <v>1100</v>
      </c>
      <c r="M105" s="80">
        <f t="shared" ref="M105:M107" si="112">L105*12</f>
        <v>13200</v>
      </c>
      <c r="N105" s="99"/>
      <c r="O105" s="78">
        <f t="shared" si="76"/>
        <v>1</v>
      </c>
      <c r="P105" s="80">
        <f t="shared" si="73"/>
        <v>1100</v>
      </c>
      <c r="Q105" s="80">
        <f t="shared" si="74"/>
        <v>13200</v>
      </c>
    </row>
    <row r="106" spans="1:17" x14ac:dyDescent="0.25">
      <c r="A106" s="76"/>
      <c r="B106" s="77" t="s">
        <v>11</v>
      </c>
      <c r="C106" s="78"/>
      <c r="D106" s="79"/>
      <c r="E106" s="80"/>
      <c r="F106" s="80"/>
      <c r="G106" s="80">
        <f t="shared" si="111"/>
        <v>0</v>
      </c>
      <c r="H106" s="99"/>
      <c r="I106" s="78">
        <v>1</v>
      </c>
      <c r="J106" s="79">
        <v>0.8</v>
      </c>
      <c r="K106" s="80">
        <v>800</v>
      </c>
      <c r="L106" s="80">
        <f>K106*I106</f>
        <v>800</v>
      </c>
      <c r="M106" s="80">
        <f t="shared" si="112"/>
        <v>9600</v>
      </c>
      <c r="N106" s="99"/>
      <c r="O106" s="78">
        <f t="shared" si="76"/>
        <v>1</v>
      </c>
      <c r="P106" s="80">
        <f t="shared" si="73"/>
        <v>800</v>
      </c>
      <c r="Q106" s="80">
        <f t="shared" si="74"/>
        <v>9600</v>
      </c>
    </row>
    <row r="107" spans="1:17" x14ac:dyDescent="0.25">
      <c r="A107" s="92"/>
      <c r="B107" s="93" t="s">
        <v>12</v>
      </c>
      <c r="C107" s="88"/>
      <c r="D107" s="89"/>
      <c r="E107" s="94"/>
      <c r="F107" s="94"/>
      <c r="G107" s="94">
        <f t="shared" si="111"/>
        <v>0</v>
      </c>
      <c r="H107" s="99"/>
      <c r="I107" s="88">
        <v>3</v>
      </c>
      <c r="J107" s="89">
        <v>0.65</v>
      </c>
      <c r="K107" s="94">
        <v>650</v>
      </c>
      <c r="L107" s="94">
        <f>K107*I107</f>
        <v>1950</v>
      </c>
      <c r="M107" s="94">
        <f t="shared" si="112"/>
        <v>23400</v>
      </c>
      <c r="N107" s="99"/>
      <c r="O107" s="88">
        <f t="shared" si="76"/>
        <v>3</v>
      </c>
      <c r="P107" s="94">
        <f t="shared" si="73"/>
        <v>1950</v>
      </c>
      <c r="Q107" s="94">
        <f t="shared" si="74"/>
        <v>23400</v>
      </c>
    </row>
    <row r="108" spans="1:17" x14ac:dyDescent="0.25">
      <c r="A108" s="22"/>
      <c r="B108" s="21" t="s">
        <v>27</v>
      </c>
      <c r="C108" s="46">
        <f>C109+C110+C114+C117</f>
        <v>20</v>
      </c>
      <c r="D108" s="46"/>
      <c r="E108" s="46"/>
      <c r="F108" s="46">
        <f t="shared" ref="F108:G108" si="113">F109+F110+F114+F117</f>
        <v>20350</v>
      </c>
      <c r="G108" s="46">
        <f t="shared" si="113"/>
        <v>244200</v>
      </c>
      <c r="H108" s="99"/>
      <c r="I108" s="46">
        <f>I109+I110+I114+I117</f>
        <v>20</v>
      </c>
      <c r="J108" s="46"/>
      <c r="K108" s="46"/>
      <c r="L108" s="46">
        <f t="shared" ref="L108:M108" si="114">L109+L110+L114+L117</f>
        <v>20350</v>
      </c>
      <c r="M108" s="46">
        <f t="shared" si="114"/>
        <v>244200</v>
      </c>
      <c r="N108" s="99"/>
      <c r="O108" s="46">
        <f t="shared" si="76"/>
        <v>0</v>
      </c>
      <c r="P108" s="46">
        <f t="shared" si="73"/>
        <v>0</v>
      </c>
      <c r="Q108" s="46">
        <f t="shared" si="74"/>
        <v>0</v>
      </c>
    </row>
    <row r="109" spans="1:17" ht="15.75" x14ac:dyDescent="0.3">
      <c r="A109" s="20"/>
      <c r="B109" s="4" t="s">
        <v>15</v>
      </c>
      <c r="C109" s="5">
        <v>1</v>
      </c>
      <c r="D109" s="28">
        <v>2</v>
      </c>
      <c r="E109" s="18">
        <f t="shared" si="58"/>
        <v>2000</v>
      </c>
      <c r="F109" s="18">
        <f>E109*C109</f>
        <v>2000</v>
      </c>
      <c r="G109" s="18">
        <f t="shared" si="59"/>
        <v>24000</v>
      </c>
      <c r="H109" s="99"/>
      <c r="I109" s="5">
        <v>1</v>
      </c>
      <c r="J109" s="28">
        <v>2</v>
      </c>
      <c r="K109" s="18">
        <f t="shared" ref="K109" si="115">J109*1000</f>
        <v>2000</v>
      </c>
      <c r="L109" s="18">
        <f>K109*I109</f>
        <v>2000</v>
      </c>
      <c r="M109" s="18">
        <f t="shared" ref="M109" si="116">L109*12</f>
        <v>24000</v>
      </c>
      <c r="N109" s="99"/>
      <c r="O109" s="5">
        <f t="shared" si="76"/>
        <v>0</v>
      </c>
      <c r="P109" s="18">
        <f t="shared" si="73"/>
        <v>0</v>
      </c>
      <c r="Q109" s="18">
        <f t="shared" si="74"/>
        <v>0</v>
      </c>
    </row>
    <row r="110" spans="1:17" ht="39.950000000000003" customHeight="1" x14ac:dyDescent="0.25">
      <c r="A110" s="25"/>
      <c r="B110" s="26" t="s">
        <v>66</v>
      </c>
      <c r="C110" s="45">
        <f>SUM(C111:C113)</f>
        <v>9</v>
      </c>
      <c r="D110" s="45"/>
      <c r="E110" s="45"/>
      <c r="F110" s="45">
        <f t="shared" ref="F110:G110" si="117">SUM(F111:F113)</f>
        <v>7150</v>
      </c>
      <c r="G110" s="45">
        <f t="shared" si="117"/>
        <v>85800</v>
      </c>
      <c r="H110" s="99"/>
      <c r="I110" s="45">
        <f>SUM(I111:I113)</f>
        <v>9</v>
      </c>
      <c r="J110" s="45"/>
      <c r="K110" s="45"/>
      <c r="L110" s="45">
        <f t="shared" ref="L110:M110" si="118">SUM(L111:L113)</f>
        <v>7150</v>
      </c>
      <c r="M110" s="45">
        <f t="shared" si="118"/>
        <v>85800</v>
      </c>
      <c r="N110" s="99"/>
      <c r="O110" s="45">
        <f t="shared" si="76"/>
        <v>0</v>
      </c>
      <c r="P110" s="45">
        <f t="shared" si="73"/>
        <v>0</v>
      </c>
      <c r="Q110" s="45">
        <f t="shared" si="74"/>
        <v>0</v>
      </c>
    </row>
    <row r="111" spans="1:17" x14ac:dyDescent="0.25">
      <c r="A111" s="24"/>
      <c r="B111" s="10" t="s">
        <v>10</v>
      </c>
      <c r="C111" s="11">
        <v>1</v>
      </c>
      <c r="D111" s="14">
        <v>1.6</v>
      </c>
      <c r="E111" s="18">
        <f t="shared" si="58"/>
        <v>1600</v>
      </c>
      <c r="F111" s="18">
        <f>E111*C111</f>
        <v>1600</v>
      </c>
      <c r="G111" s="18">
        <f t="shared" si="59"/>
        <v>19200</v>
      </c>
      <c r="H111" s="99"/>
      <c r="I111" s="11">
        <v>1</v>
      </c>
      <c r="J111" s="14">
        <v>1.6</v>
      </c>
      <c r="K111" s="18">
        <v>1600</v>
      </c>
      <c r="L111" s="18">
        <f>K111*I111</f>
        <v>1600</v>
      </c>
      <c r="M111" s="18">
        <f t="shared" ref="M111:M113" si="119">L111*12</f>
        <v>19200</v>
      </c>
      <c r="N111" s="99"/>
      <c r="O111" s="11">
        <f t="shared" si="76"/>
        <v>0</v>
      </c>
      <c r="P111" s="18">
        <f t="shared" si="73"/>
        <v>0</v>
      </c>
      <c r="Q111" s="18">
        <f t="shared" si="74"/>
        <v>0</v>
      </c>
    </row>
    <row r="112" spans="1:17" x14ac:dyDescent="0.25">
      <c r="A112" s="24"/>
      <c r="B112" s="10" t="s">
        <v>13</v>
      </c>
      <c r="C112" s="11">
        <v>1</v>
      </c>
      <c r="D112" s="14">
        <v>1</v>
      </c>
      <c r="E112" s="18">
        <f t="shared" si="58"/>
        <v>1000</v>
      </c>
      <c r="F112" s="18">
        <f>E112*C112</f>
        <v>1000</v>
      </c>
      <c r="G112" s="18">
        <f t="shared" si="59"/>
        <v>12000</v>
      </c>
      <c r="H112" s="99"/>
      <c r="I112" s="11">
        <v>1</v>
      </c>
      <c r="J112" s="14">
        <v>1</v>
      </c>
      <c r="K112" s="18">
        <v>1000</v>
      </c>
      <c r="L112" s="18">
        <f>K112*I112</f>
        <v>1000</v>
      </c>
      <c r="M112" s="18">
        <f t="shared" si="119"/>
        <v>12000</v>
      </c>
      <c r="N112" s="99"/>
      <c r="O112" s="11">
        <f t="shared" si="76"/>
        <v>0</v>
      </c>
      <c r="P112" s="18">
        <f t="shared" si="73"/>
        <v>0</v>
      </c>
      <c r="Q112" s="18">
        <f t="shared" si="74"/>
        <v>0</v>
      </c>
    </row>
    <row r="113" spans="1:17" x14ac:dyDescent="0.25">
      <c r="A113" s="24"/>
      <c r="B113" s="10" t="s">
        <v>12</v>
      </c>
      <c r="C113" s="11">
        <v>7</v>
      </c>
      <c r="D113" s="14">
        <v>0.65</v>
      </c>
      <c r="E113" s="18">
        <f t="shared" si="58"/>
        <v>650</v>
      </c>
      <c r="F113" s="18">
        <f>E113*C113</f>
        <v>4550</v>
      </c>
      <c r="G113" s="18">
        <f t="shared" si="59"/>
        <v>54600</v>
      </c>
      <c r="H113" s="99"/>
      <c r="I113" s="11">
        <v>7</v>
      </c>
      <c r="J113" s="14">
        <v>0.65</v>
      </c>
      <c r="K113" s="18">
        <v>650</v>
      </c>
      <c r="L113" s="18">
        <f>K113*I113</f>
        <v>4550</v>
      </c>
      <c r="M113" s="18">
        <f t="shared" si="119"/>
        <v>54600</v>
      </c>
      <c r="N113" s="99"/>
      <c r="O113" s="11">
        <f t="shared" si="76"/>
        <v>0</v>
      </c>
      <c r="P113" s="18">
        <f t="shared" si="73"/>
        <v>0</v>
      </c>
      <c r="Q113" s="18">
        <f t="shared" si="74"/>
        <v>0</v>
      </c>
    </row>
    <row r="114" spans="1:17" ht="25.5" x14ac:dyDescent="0.25">
      <c r="A114" s="25"/>
      <c r="B114" s="26" t="s">
        <v>28</v>
      </c>
      <c r="C114" s="45">
        <f>SUM(C115:C116)</f>
        <v>6</v>
      </c>
      <c r="D114" s="45"/>
      <c r="E114" s="45"/>
      <c r="F114" s="45">
        <f t="shared" ref="F114:G114" si="120">SUM(F115:F116)</f>
        <v>6600</v>
      </c>
      <c r="G114" s="45">
        <f t="shared" si="120"/>
        <v>79200</v>
      </c>
      <c r="H114" s="99"/>
      <c r="I114" s="45">
        <f>SUM(I115:I116)</f>
        <v>6</v>
      </c>
      <c r="J114" s="45"/>
      <c r="K114" s="45"/>
      <c r="L114" s="45">
        <f t="shared" ref="L114:M114" si="121">SUM(L115:L116)</f>
        <v>6600</v>
      </c>
      <c r="M114" s="45">
        <f t="shared" si="121"/>
        <v>79200</v>
      </c>
      <c r="N114" s="99"/>
      <c r="O114" s="45">
        <f t="shared" si="76"/>
        <v>0</v>
      </c>
      <c r="P114" s="45">
        <f t="shared" si="73"/>
        <v>0</v>
      </c>
      <c r="Q114" s="45">
        <f t="shared" si="74"/>
        <v>0</v>
      </c>
    </row>
    <row r="115" spans="1:17" x14ac:dyDescent="0.25">
      <c r="A115" s="24"/>
      <c r="B115" s="10" t="s">
        <v>10</v>
      </c>
      <c r="C115" s="11">
        <v>1</v>
      </c>
      <c r="D115" s="14">
        <v>1.6</v>
      </c>
      <c r="E115" s="18">
        <f t="shared" si="58"/>
        <v>1600</v>
      </c>
      <c r="F115" s="18">
        <f>E115*C115</f>
        <v>1600</v>
      </c>
      <c r="G115" s="18">
        <f t="shared" si="59"/>
        <v>19200</v>
      </c>
      <c r="H115" s="99"/>
      <c r="I115" s="11">
        <v>1</v>
      </c>
      <c r="J115" s="14">
        <v>1.6</v>
      </c>
      <c r="K115" s="18">
        <v>1600</v>
      </c>
      <c r="L115" s="18">
        <f>K115*I115</f>
        <v>1600</v>
      </c>
      <c r="M115" s="18">
        <f t="shared" ref="M115:M116" si="122">L115*12</f>
        <v>19200</v>
      </c>
      <c r="N115" s="99"/>
      <c r="O115" s="11">
        <f t="shared" si="76"/>
        <v>0</v>
      </c>
      <c r="P115" s="18">
        <f t="shared" si="73"/>
        <v>0</v>
      </c>
      <c r="Q115" s="18">
        <f t="shared" si="74"/>
        <v>0</v>
      </c>
    </row>
    <row r="116" spans="1:17" x14ac:dyDescent="0.25">
      <c r="A116" s="24"/>
      <c r="B116" s="10" t="s">
        <v>13</v>
      </c>
      <c r="C116" s="11">
        <v>5</v>
      </c>
      <c r="D116" s="37">
        <v>1</v>
      </c>
      <c r="E116" s="18">
        <f>D116*1000</f>
        <v>1000</v>
      </c>
      <c r="F116" s="18">
        <f>E116*C116</f>
        <v>5000</v>
      </c>
      <c r="G116" s="18">
        <f t="shared" si="59"/>
        <v>60000</v>
      </c>
      <c r="H116" s="99"/>
      <c r="I116" s="11">
        <v>5</v>
      </c>
      <c r="J116" s="37">
        <v>1</v>
      </c>
      <c r="K116" s="18">
        <v>1000</v>
      </c>
      <c r="L116" s="18">
        <f>K116*I116</f>
        <v>5000</v>
      </c>
      <c r="M116" s="18">
        <f t="shared" si="122"/>
        <v>60000</v>
      </c>
      <c r="N116" s="99"/>
      <c r="O116" s="11">
        <f t="shared" si="76"/>
        <v>0</v>
      </c>
      <c r="P116" s="18">
        <f t="shared" si="73"/>
        <v>0</v>
      </c>
      <c r="Q116" s="18">
        <f t="shared" si="74"/>
        <v>0</v>
      </c>
    </row>
    <row r="117" spans="1:17" x14ac:dyDescent="0.25">
      <c r="A117" s="25"/>
      <c r="B117" s="71" t="s">
        <v>80</v>
      </c>
      <c r="C117" s="45">
        <f>SUM(C118:C119)</f>
        <v>4</v>
      </c>
      <c r="D117" s="45"/>
      <c r="E117" s="45"/>
      <c r="F117" s="45">
        <f>SUM(F118:F119)</f>
        <v>4600</v>
      </c>
      <c r="G117" s="45">
        <f>SUM(G118:G119)</f>
        <v>55200</v>
      </c>
      <c r="H117" s="99"/>
      <c r="I117" s="45">
        <f>SUM(I118:I119)</f>
        <v>4</v>
      </c>
      <c r="J117" s="45"/>
      <c r="K117" s="45"/>
      <c r="L117" s="45">
        <f>SUM(L118:L119)</f>
        <v>4600</v>
      </c>
      <c r="M117" s="45">
        <f>SUM(M118:M119)</f>
        <v>55200</v>
      </c>
      <c r="N117" s="99"/>
      <c r="O117" s="45">
        <f t="shared" si="76"/>
        <v>0</v>
      </c>
      <c r="P117" s="45">
        <f t="shared" si="73"/>
        <v>0</v>
      </c>
      <c r="Q117" s="45">
        <f t="shared" si="74"/>
        <v>0</v>
      </c>
    </row>
    <row r="118" spans="1:17" x14ac:dyDescent="0.25">
      <c r="A118" s="24"/>
      <c r="B118" s="10" t="s">
        <v>10</v>
      </c>
      <c r="C118" s="11">
        <v>1</v>
      </c>
      <c r="D118" s="14">
        <v>1.6</v>
      </c>
      <c r="E118" s="18">
        <f t="shared" si="58"/>
        <v>1600</v>
      </c>
      <c r="F118" s="18">
        <f>E118*C118</f>
        <v>1600</v>
      </c>
      <c r="G118" s="18">
        <f t="shared" si="59"/>
        <v>19200</v>
      </c>
      <c r="H118" s="99"/>
      <c r="I118" s="11">
        <v>1</v>
      </c>
      <c r="J118" s="14">
        <v>1.6</v>
      </c>
      <c r="K118" s="18">
        <v>1600</v>
      </c>
      <c r="L118" s="18">
        <f>K118*I118</f>
        <v>1600</v>
      </c>
      <c r="M118" s="18">
        <f t="shared" ref="M118:M119" si="123">L118*12</f>
        <v>19200</v>
      </c>
      <c r="N118" s="99"/>
      <c r="O118" s="11">
        <f t="shared" si="76"/>
        <v>0</v>
      </c>
      <c r="P118" s="18">
        <f t="shared" si="73"/>
        <v>0</v>
      </c>
      <c r="Q118" s="18">
        <f t="shared" si="74"/>
        <v>0</v>
      </c>
    </row>
    <row r="119" spans="1:17" x14ac:dyDescent="0.25">
      <c r="A119" s="24"/>
      <c r="B119" s="10" t="s">
        <v>13</v>
      </c>
      <c r="C119" s="11">
        <v>3</v>
      </c>
      <c r="D119" s="14">
        <v>1</v>
      </c>
      <c r="E119" s="18">
        <f t="shared" si="58"/>
        <v>1000</v>
      </c>
      <c r="F119" s="18">
        <f>E119*C119</f>
        <v>3000</v>
      </c>
      <c r="G119" s="18">
        <f t="shared" si="59"/>
        <v>36000</v>
      </c>
      <c r="H119" s="99"/>
      <c r="I119" s="11">
        <v>3</v>
      </c>
      <c r="J119" s="14">
        <v>1</v>
      </c>
      <c r="K119" s="18">
        <v>1000</v>
      </c>
      <c r="L119" s="18">
        <f>K119*I119</f>
        <v>3000</v>
      </c>
      <c r="M119" s="18">
        <f t="shared" si="123"/>
        <v>36000</v>
      </c>
      <c r="N119" s="99"/>
      <c r="O119" s="11">
        <f t="shared" si="76"/>
        <v>0</v>
      </c>
      <c r="P119" s="18">
        <f t="shared" si="73"/>
        <v>0</v>
      </c>
      <c r="Q119" s="18">
        <f t="shared" si="74"/>
        <v>0</v>
      </c>
    </row>
    <row r="120" spans="1:17" x14ac:dyDescent="0.25">
      <c r="A120" s="22"/>
      <c r="B120" s="21" t="s">
        <v>29</v>
      </c>
      <c r="C120" s="46">
        <f>C121+C122+C127+C132+C137+C141+C145</f>
        <v>39</v>
      </c>
      <c r="D120" s="46"/>
      <c r="E120" s="46"/>
      <c r="F120" s="46">
        <f>F121+F122+F127+F132+F137+F141+F145</f>
        <v>36800</v>
      </c>
      <c r="G120" s="46">
        <f>G121+G122+G127+G132+G137+G141+G145</f>
        <v>441600</v>
      </c>
      <c r="H120" s="99"/>
      <c r="I120" s="46">
        <f>I121+I122+I127+I132+I137+I141+I145</f>
        <v>39</v>
      </c>
      <c r="J120" s="46"/>
      <c r="K120" s="46"/>
      <c r="L120" s="46">
        <f>L121+L122+L127+L132+L137+L141+L145</f>
        <v>37000</v>
      </c>
      <c r="M120" s="46">
        <f>M121+M122+M127+M132+M137+M141+M145</f>
        <v>444000</v>
      </c>
      <c r="N120" s="99"/>
      <c r="O120" s="46">
        <f t="shared" si="76"/>
        <v>0</v>
      </c>
      <c r="P120" s="46">
        <f t="shared" si="73"/>
        <v>200</v>
      </c>
      <c r="Q120" s="46">
        <f t="shared" si="74"/>
        <v>2400</v>
      </c>
    </row>
    <row r="121" spans="1:17" ht="15.75" x14ac:dyDescent="0.3">
      <c r="A121" s="20"/>
      <c r="B121" s="4" t="s">
        <v>15</v>
      </c>
      <c r="C121" s="5">
        <v>1</v>
      </c>
      <c r="D121" s="28">
        <v>2</v>
      </c>
      <c r="E121" s="18">
        <f t="shared" si="58"/>
        <v>2000</v>
      </c>
      <c r="F121" s="18">
        <f>E121*C121</f>
        <v>2000</v>
      </c>
      <c r="G121" s="18">
        <f t="shared" si="59"/>
        <v>24000</v>
      </c>
      <c r="H121" s="99"/>
      <c r="I121" s="5">
        <v>1</v>
      </c>
      <c r="J121" s="28">
        <v>2</v>
      </c>
      <c r="K121" s="18">
        <f t="shared" ref="K121" si="124">J121*1000</f>
        <v>2000</v>
      </c>
      <c r="L121" s="18">
        <f>K121*I121</f>
        <v>2000</v>
      </c>
      <c r="M121" s="18">
        <f t="shared" ref="M121" si="125">L121*12</f>
        <v>24000</v>
      </c>
      <c r="N121" s="99"/>
      <c r="O121" s="5">
        <f t="shared" si="76"/>
        <v>0</v>
      </c>
      <c r="P121" s="18">
        <f t="shared" si="73"/>
        <v>0</v>
      </c>
      <c r="Q121" s="18">
        <f t="shared" si="74"/>
        <v>0</v>
      </c>
    </row>
    <row r="122" spans="1:17" ht="25.5" x14ac:dyDescent="0.25">
      <c r="A122" s="25"/>
      <c r="B122" s="26" t="s">
        <v>67</v>
      </c>
      <c r="C122" s="45">
        <f>SUM(C123:C126)</f>
        <v>7</v>
      </c>
      <c r="D122" s="45"/>
      <c r="E122" s="45"/>
      <c r="F122" s="45">
        <f t="shared" ref="F122:G122" si="126">SUM(F123:F126)</f>
        <v>6150</v>
      </c>
      <c r="G122" s="45">
        <f t="shared" si="126"/>
        <v>73800</v>
      </c>
      <c r="H122" s="99"/>
      <c r="I122" s="45">
        <f>SUM(I123:I126)</f>
        <v>7</v>
      </c>
      <c r="J122" s="45"/>
      <c r="K122" s="45"/>
      <c r="L122" s="45">
        <f t="shared" ref="L122:M122" si="127">SUM(L123:L126)</f>
        <v>6150</v>
      </c>
      <c r="M122" s="45">
        <f t="shared" si="127"/>
        <v>73800</v>
      </c>
      <c r="N122" s="99"/>
      <c r="O122" s="45">
        <f t="shared" si="76"/>
        <v>0</v>
      </c>
      <c r="P122" s="45">
        <f t="shared" si="73"/>
        <v>0</v>
      </c>
      <c r="Q122" s="45">
        <f t="shared" si="74"/>
        <v>0</v>
      </c>
    </row>
    <row r="123" spans="1:17" x14ac:dyDescent="0.25">
      <c r="A123" s="24"/>
      <c r="B123" s="10" t="s">
        <v>10</v>
      </c>
      <c r="C123" s="11">
        <v>1</v>
      </c>
      <c r="D123" s="14">
        <v>1.6</v>
      </c>
      <c r="E123" s="18">
        <f t="shared" si="58"/>
        <v>1600</v>
      </c>
      <c r="F123" s="18">
        <f>E123*C123</f>
        <v>1600</v>
      </c>
      <c r="G123" s="18">
        <f t="shared" si="59"/>
        <v>19200</v>
      </c>
      <c r="H123" s="99"/>
      <c r="I123" s="11">
        <v>1</v>
      </c>
      <c r="J123" s="14">
        <v>1.6</v>
      </c>
      <c r="K123" s="18">
        <v>1600</v>
      </c>
      <c r="L123" s="18">
        <f>K123*I123</f>
        <v>1600</v>
      </c>
      <c r="M123" s="18">
        <f t="shared" ref="M123:M126" si="128">L123*12</f>
        <v>19200</v>
      </c>
      <c r="N123" s="99"/>
      <c r="O123" s="11">
        <f t="shared" si="76"/>
        <v>0</v>
      </c>
      <c r="P123" s="18">
        <f t="shared" si="73"/>
        <v>0</v>
      </c>
      <c r="Q123" s="18">
        <f t="shared" si="74"/>
        <v>0</v>
      </c>
    </row>
    <row r="124" spans="1:17" x14ac:dyDescent="0.25">
      <c r="A124" s="24"/>
      <c r="B124" s="10" t="s">
        <v>13</v>
      </c>
      <c r="C124" s="11">
        <v>1</v>
      </c>
      <c r="D124" s="14">
        <v>1</v>
      </c>
      <c r="E124" s="18">
        <f t="shared" si="58"/>
        <v>1000</v>
      </c>
      <c r="F124" s="18">
        <f>E124*C124</f>
        <v>1000</v>
      </c>
      <c r="G124" s="18">
        <f t="shared" si="59"/>
        <v>12000</v>
      </c>
      <c r="H124" s="99"/>
      <c r="I124" s="11">
        <v>1</v>
      </c>
      <c r="J124" s="14">
        <v>1</v>
      </c>
      <c r="K124" s="18">
        <v>1000</v>
      </c>
      <c r="L124" s="18">
        <f>K124*I124</f>
        <v>1000</v>
      </c>
      <c r="M124" s="18">
        <f t="shared" si="128"/>
        <v>12000</v>
      </c>
      <c r="N124" s="99"/>
      <c r="O124" s="11">
        <f t="shared" si="76"/>
        <v>0</v>
      </c>
      <c r="P124" s="18">
        <f t="shared" si="73"/>
        <v>0</v>
      </c>
      <c r="Q124" s="18">
        <f t="shared" si="74"/>
        <v>0</v>
      </c>
    </row>
    <row r="125" spans="1:17" x14ac:dyDescent="0.25">
      <c r="A125" s="24"/>
      <c r="B125" s="10" t="s">
        <v>11</v>
      </c>
      <c r="C125" s="11">
        <v>2</v>
      </c>
      <c r="D125" s="14">
        <v>0.8</v>
      </c>
      <c r="E125" s="18">
        <f t="shared" si="58"/>
        <v>800</v>
      </c>
      <c r="F125" s="18">
        <f>E125*C125</f>
        <v>1600</v>
      </c>
      <c r="G125" s="18">
        <f t="shared" si="59"/>
        <v>19200</v>
      </c>
      <c r="H125" s="99"/>
      <c r="I125" s="11">
        <v>2</v>
      </c>
      <c r="J125" s="14">
        <v>0.8</v>
      </c>
      <c r="K125" s="18">
        <v>800</v>
      </c>
      <c r="L125" s="18">
        <f>K125*I125</f>
        <v>1600</v>
      </c>
      <c r="M125" s="18">
        <f t="shared" si="128"/>
        <v>19200</v>
      </c>
      <c r="N125" s="99"/>
      <c r="O125" s="11">
        <f t="shared" si="76"/>
        <v>0</v>
      </c>
      <c r="P125" s="18">
        <f t="shared" si="73"/>
        <v>0</v>
      </c>
      <c r="Q125" s="18">
        <f t="shared" si="74"/>
        <v>0</v>
      </c>
    </row>
    <row r="126" spans="1:17" x14ac:dyDescent="0.25">
      <c r="A126" s="24"/>
      <c r="B126" s="10" t="s">
        <v>12</v>
      </c>
      <c r="C126" s="11">
        <v>3</v>
      </c>
      <c r="D126" s="14">
        <v>0.65</v>
      </c>
      <c r="E126" s="18">
        <f t="shared" si="58"/>
        <v>650</v>
      </c>
      <c r="F126" s="18">
        <f>E126*C126</f>
        <v>1950</v>
      </c>
      <c r="G126" s="18">
        <f t="shared" si="59"/>
        <v>23400</v>
      </c>
      <c r="H126" s="99"/>
      <c r="I126" s="11">
        <v>3</v>
      </c>
      <c r="J126" s="14">
        <v>0.65</v>
      </c>
      <c r="K126" s="18">
        <v>650</v>
      </c>
      <c r="L126" s="18">
        <f>K126*I126</f>
        <v>1950</v>
      </c>
      <c r="M126" s="18">
        <f t="shared" si="128"/>
        <v>23400</v>
      </c>
      <c r="N126" s="99"/>
      <c r="O126" s="11">
        <f t="shared" si="76"/>
        <v>0</v>
      </c>
      <c r="P126" s="18">
        <f t="shared" si="73"/>
        <v>0</v>
      </c>
      <c r="Q126" s="18">
        <f t="shared" si="74"/>
        <v>0</v>
      </c>
    </row>
    <row r="127" spans="1:17" ht="25.5" x14ac:dyDescent="0.25">
      <c r="A127" s="25"/>
      <c r="B127" s="26" t="s">
        <v>68</v>
      </c>
      <c r="C127" s="45">
        <f>SUM(C128:C131)</f>
        <v>6</v>
      </c>
      <c r="D127" s="45"/>
      <c r="E127" s="45"/>
      <c r="F127" s="45">
        <f t="shared" ref="F127:G127" si="129">SUM(F128:F131)</f>
        <v>5650</v>
      </c>
      <c r="G127" s="45">
        <f t="shared" si="129"/>
        <v>67800</v>
      </c>
      <c r="H127" s="99"/>
      <c r="I127" s="45">
        <f>SUM(I128:I131)</f>
        <v>6</v>
      </c>
      <c r="J127" s="45"/>
      <c r="K127" s="45"/>
      <c r="L127" s="45">
        <f t="shared" ref="L127:M127" si="130">SUM(L128:L131)</f>
        <v>5650</v>
      </c>
      <c r="M127" s="45">
        <f t="shared" si="130"/>
        <v>67800</v>
      </c>
      <c r="N127" s="99"/>
      <c r="O127" s="45">
        <f t="shared" si="76"/>
        <v>0</v>
      </c>
      <c r="P127" s="45">
        <f t="shared" si="73"/>
        <v>0</v>
      </c>
      <c r="Q127" s="45">
        <f t="shared" si="74"/>
        <v>0</v>
      </c>
    </row>
    <row r="128" spans="1:17" x14ac:dyDescent="0.25">
      <c r="A128" s="24"/>
      <c r="B128" s="10" t="s">
        <v>10</v>
      </c>
      <c r="C128" s="11">
        <v>1</v>
      </c>
      <c r="D128" s="14">
        <v>1.6</v>
      </c>
      <c r="E128" s="18">
        <f t="shared" si="58"/>
        <v>1600</v>
      </c>
      <c r="F128" s="18">
        <f>E128*C128</f>
        <v>1600</v>
      </c>
      <c r="G128" s="18">
        <f t="shared" si="59"/>
        <v>19200</v>
      </c>
      <c r="H128" s="99"/>
      <c r="I128" s="11">
        <v>1</v>
      </c>
      <c r="J128" s="14">
        <v>1.6</v>
      </c>
      <c r="K128" s="18">
        <v>1600</v>
      </c>
      <c r="L128" s="18">
        <f>K128*I128</f>
        <v>1600</v>
      </c>
      <c r="M128" s="18">
        <f t="shared" ref="M128:M131" si="131">L128*12</f>
        <v>19200</v>
      </c>
      <c r="N128" s="99"/>
      <c r="O128" s="11">
        <f t="shared" si="76"/>
        <v>0</v>
      </c>
      <c r="P128" s="18">
        <f t="shared" si="73"/>
        <v>0</v>
      </c>
      <c r="Q128" s="18">
        <f t="shared" si="74"/>
        <v>0</v>
      </c>
    </row>
    <row r="129" spans="1:17" x14ac:dyDescent="0.25">
      <c r="A129" s="24"/>
      <c r="B129" s="10" t="s">
        <v>13</v>
      </c>
      <c r="C129" s="11">
        <v>1</v>
      </c>
      <c r="D129" s="14">
        <v>1</v>
      </c>
      <c r="E129" s="18">
        <f t="shared" si="58"/>
        <v>1000</v>
      </c>
      <c r="F129" s="18">
        <f>E129*C129</f>
        <v>1000</v>
      </c>
      <c r="G129" s="18">
        <f t="shared" si="59"/>
        <v>12000</v>
      </c>
      <c r="H129" s="99"/>
      <c r="I129" s="11">
        <v>1</v>
      </c>
      <c r="J129" s="14">
        <v>1</v>
      </c>
      <c r="K129" s="18">
        <v>1000</v>
      </c>
      <c r="L129" s="18">
        <f>K129*I129</f>
        <v>1000</v>
      </c>
      <c r="M129" s="18">
        <f t="shared" si="131"/>
        <v>12000</v>
      </c>
      <c r="N129" s="99"/>
      <c r="O129" s="11">
        <f t="shared" si="76"/>
        <v>0</v>
      </c>
      <c r="P129" s="18">
        <f t="shared" si="73"/>
        <v>0</v>
      </c>
      <c r="Q129" s="18">
        <f t="shared" si="74"/>
        <v>0</v>
      </c>
    </row>
    <row r="130" spans="1:17" x14ac:dyDescent="0.25">
      <c r="A130" s="24"/>
      <c r="B130" s="10" t="s">
        <v>11</v>
      </c>
      <c r="C130" s="11">
        <v>3</v>
      </c>
      <c r="D130" s="14">
        <v>0.8</v>
      </c>
      <c r="E130" s="18">
        <f t="shared" si="58"/>
        <v>800</v>
      </c>
      <c r="F130" s="18">
        <f>E130*C130</f>
        <v>2400</v>
      </c>
      <c r="G130" s="18">
        <f t="shared" si="59"/>
        <v>28800</v>
      </c>
      <c r="H130" s="99"/>
      <c r="I130" s="11">
        <v>3</v>
      </c>
      <c r="J130" s="14">
        <v>0.8</v>
      </c>
      <c r="K130" s="18">
        <v>800</v>
      </c>
      <c r="L130" s="18">
        <f>K130*I130</f>
        <v>2400</v>
      </c>
      <c r="M130" s="18">
        <f t="shared" si="131"/>
        <v>28800</v>
      </c>
      <c r="N130" s="99"/>
      <c r="O130" s="11">
        <f t="shared" si="76"/>
        <v>0</v>
      </c>
      <c r="P130" s="18">
        <f t="shared" si="73"/>
        <v>0</v>
      </c>
      <c r="Q130" s="18">
        <f t="shared" si="74"/>
        <v>0</v>
      </c>
    </row>
    <row r="131" spans="1:17" x14ac:dyDescent="0.25">
      <c r="A131" s="24"/>
      <c r="B131" s="10" t="s">
        <v>12</v>
      </c>
      <c r="C131" s="11">
        <v>1</v>
      </c>
      <c r="D131" s="14">
        <v>0.65</v>
      </c>
      <c r="E131" s="18">
        <f t="shared" si="58"/>
        <v>650</v>
      </c>
      <c r="F131" s="18">
        <f>E131*C131</f>
        <v>650</v>
      </c>
      <c r="G131" s="18">
        <f t="shared" si="59"/>
        <v>7800</v>
      </c>
      <c r="H131" s="99"/>
      <c r="I131" s="11">
        <v>1</v>
      </c>
      <c r="J131" s="14">
        <v>0.65</v>
      </c>
      <c r="K131" s="18">
        <v>650</v>
      </c>
      <c r="L131" s="18">
        <f>K131*I131</f>
        <v>650</v>
      </c>
      <c r="M131" s="18">
        <f t="shared" si="131"/>
        <v>7800</v>
      </c>
      <c r="N131" s="99"/>
      <c r="O131" s="11">
        <f t="shared" si="76"/>
        <v>0</v>
      </c>
      <c r="P131" s="18">
        <f t="shared" si="73"/>
        <v>0</v>
      </c>
      <c r="Q131" s="18">
        <f t="shared" si="74"/>
        <v>0</v>
      </c>
    </row>
    <row r="132" spans="1:17" ht="39.950000000000003" customHeight="1" x14ac:dyDescent="0.25">
      <c r="A132" s="25"/>
      <c r="B132" s="26" t="s">
        <v>69</v>
      </c>
      <c r="C132" s="45">
        <f>SUM(C133:C136)</f>
        <v>7</v>
      </c>
      <c r="D132" s="45"/>
      <c r="E132" s="45"/>
      <c r="F132" s="45">
        <f t="shared" ref="F132:G132" si="132">SUM(F133:F136)</f>
        <v>6500</v>
      </c>
      <c r="G132" s="45">
        <f t="shared" si="132"/>
        <v>78000</v>
      </c>
      <c r="H132" s="99"/>
      <c r="I132" s="45">
        <f>SUM(I133:I136)</f>
        <v>7</v>
      </c>
      <c r="J132" s="45"/>
      <c r="K132" s="45"/>
      <c r="L132" s="45">
        <f t="shared" ref="L132:M132" si="133">SUM(L133:L136)</f>
        <v>6500</v>
      </c>
      <c r="M132" s="45">
        <f t="shared" si="133"/>
        <v>78000</v>
      </c>
      <c r="N132" s="99"/>
      <c r="O132" s="45">
        <f t="shared" si="76"/>
        <v>0</v>
      </c>
      <c r="P132" s="45">
        <f t="shared" si="73"/>
        <v>0</v>
      </c>
      <c r="Q132" s="45">
        <f t="shared" si="74"/>
        <v>0</v>
      </c>
    </row>
    <row r="133" spans="1:17" x14ac:dyDescent="0.25">
      <c r="A133" s="24"/>
      <c r="B133" s="10" t="s">
        <v>10</v>
      </c>
      <c r="C133" s="11">
        <v>1</v>
      </c>
      <c r="D133" s="14">
        <v>1.6</v>
      </c>
      <c r="E133" s="18">
        <f t="shared" ref="E133:E182" si="134">D133*1000</f>
        <v>1600</v>
      </c>
      <c r="F133" s="18">
        <f>E133*C133</f>
        <v>1600</v>
      </c>
      <c r="G133" s="18">
        <f t="shared" ref="G133" si="135">F133*12</f>
        <v>19200</v>
      </c>
      <c r="H133" s="99"/>
      <c r="I133" s="11">
        <v>1</v>
      </c>
      <c r="J133" s="14">
        <v>1.6</v>
      </c>
      <c r="K133" s="18">
        <v>1600</v>
      </c>
      <c r="L133" s="18">
        <f>K133*I133</f>
        <v>1600</v>
      </c>
      <c r="M133" s="18">
        <f t="shared" ref="M133" si="136">L133*12</f>
        <v>19200</v>
      </c>
      <c r="N133" s="99"/>
      <c r="O133" s="11">
        <f t="shared" si="76"/>
        <v>0</v>
      </c>
      <c r="P133" s="18">
        <f t="shared" si="73"/>
        <v>0</v>
      </c>
      <c r="Q133" s="18">
        <f t="shared" si="74"/>
        <v>0</v>
      </c>
    </row>
    <row r="134" spans="1:17" x14ac:dyDescent="0.25">
      <c r="A134" s="24"/>
      <c r="B134" s="10" t="s">
        <v>13</v>
      </c>
      <c r="C134" s="11">
        <v>2</v>
      </c>
      <c r="D134" s="14">
        <v>1</v>
      </c>
      <c r="E134" s="18">
        <f t="shared" si="134"/>
        <v>1000</v>
      </c>
      <c r="F134" s="18">
        <f>E134*C134</f>
        <v>2000</v>
      </c>
      <c r="G134" s="18">
        <f t="shared" ref="G134:G184" si="137">F134*12</f>
        <v>24000</v>
      </c>
      <c r="H134" s="99"/>
      <c r="I134" s="11">
        <v>2</v>
      </c>
      <c r="J134" s="14">
        <v>1</v>
      </c>
      <c r="K134" s="18">
        <v>1000</v>
      </c>
      <c r="L134" s="18">
        <f>K134*I134</f>
        <v>2000</v>
      </c>
      <c r="M134" s="18">
        <f t="shared" ref="M134:M136" si="138">L134*12</f>
        <v>24000</v>
      </c>
      <c r="N134" s="99"/>
      <c r="O134" s="11">
        <f t="shared" si="76"/>
        <v>0</v>
      </c>
      <c r="P134" s="18">
        <f t="shared" si="73"/>
        <v>0</v>
      </c>
      <c r="Q134" s="18">
        <f t="shared" si="74"/>
        <v>0</v>
      </c>
    </row>
    <row r="135" spans="1:17" x14ac:dyDescent="0.25">
      <c r="A135" s="24"/>
      <c r="B135" s="10" t="s">
        <v>11</v>
      </c>
      <c r="C135" s="11">
        <v>2</v>
      </c>
      <c r="D135" s="14">
        <v>0.8</v>
      </c>
      <c r="E135" s="18">
        <f t="shared" si="134"/>
        <v>800</v>
      </c>
      <c r="F135" s="18">
        <f>E135*C135</f>
        <v>1600</v>
      </c>
      <c r="G135" s="18">
        <f t="shared" si="137"/>
        <v>19200</v>
      </c>
      <c r="H135" s="99"/>
      <c r="I135" s="11">
        <v>2</v>
      </c>
      <c r="J135" s="14">
        <v>0.8</v>
      </c>
      <c r="K135" s="18">
        <v>800</v>
      </c>
      <c r="L135" s="18">
        <f>K135*I135</f>
        <v>1600</v>
      </c>
      <c r="M135" s="18">
        <f t="shared" si="138"/>
        <v>19200</v>
      </c>
      <c r="N135" s="99"/>
      <c r="O135" s="11">
        <f t="shared" si="76"/>
        <v>0</v>
      </c>
      <c r="P135" s="18">
        <f t="shared" si="73"/>
        <v>0</v>
      </c>
      <c r="Q135" s="18">
        <f t="shared" si="74"/>
        <v>0</v>
      </c>
    </row>
    <row r="136" spans="1:17" x14ac:dyDescent="0.25">
      <c r="A136" s="24"/>
      <c r="B136" s="10" t="s">
        <v>12</v>
      </c>
      <c r="C136" s="11">
        <v>2</v>
      </c>
      <c r="D136" s="37">
        <v>0.65</v>
      </c>
      <c r="E136" s="18">
        <f>D136*1000</f>
        <v>650</v>
      </c>
      <c r="F136" s="18">
        <f>E136*C136</f>
        <v>1300</v>
      </c>
      <c r="G136" s="18">
        <f t="shared" si="137"/>
        <v>15600</v>
      </c>
      <c r="H136" s="99"/>
      <c r="I136" s="11">
        <v>2</v>
      </c>
      <c r="J136" s="37">
        <v>0.65</v>
      </c>
      <c r="K136" s="18">
        <v>650</v>
      </c>
      <c r="L136" s="18">
        <f>K136*I136</f>
        <v>1300</v>
      </c>
      <c r="M136" s="18">
        <f t="shared" si="138"/>
        <v>15600</v>
      </c>
      <c r="N136" s="99"/>
      <c r="O136" s="11">
        <f t="shared" si="76"/>
        <v>0</v>
      </c>
      <c r="P136" s="18">
        <f t="shared" si="73"/>
        <v>0</v>
      </c>
      <c r="Q136" s="18">
        <f t="shared" si="74"/>
        <v>0</v>
      </c>
    </row>
    <row r="137" spans="1:17" x14ac:dyDescent="0.25">
      <c r="A137" s="25"/>
      <c r="B137" s="26" t="s">
        <v>70</v>
      </c>
      <c r="C137" s="45">
        <f>SUM(C138:C140)</f>
        <v>6</v>
      </c>
      <c r="D137" s="45"/>
      <c r="E137" s="45"/>
      <c r="F137" s="45">
        <f t="shared" ref="F137:G137" si="139">SUM(F138:F140)</f>
        <v>6000</v>
      </c>
      <c r="G137" s="45">
        <f t="shared" si="139"/>
        <v>72000</v>
      </c>
      <c r="H137" s="99"/>
      <c r="I137" s="45">
        <f>SUM(I138:I140)</f>
        <v>6</v>
      </c>
      <c r="J137" s="45"/>
      <c r="K137" s="45"/>
      <c r="L137" s="45">
        <f t="shared" ref="L137:M137" si="140">SUM(L138:L140)</f>
        <v>6000</v>
      </c>
      <c r="M137" s="45">
        <f t="shared" si="140"/>
        <v>72000</v>
      </c>
      <c r="N137" s="99"/>
      <c r="O137" s="45">
        <f t="shared" si="76"/>
        <v>0</v>
      </c>
      <c r="P137" s="45">
        <f t="shared" si="73"/>
        <v>0</v>
      </c>
      <c r="Q137" s="45">
        <f t="shared" si="74"/>
        <v>0</v>
      </c>
    </row>
    <row r="138" spans="1:17" x14ac:dyDescent="0.25">
      <c r="A138" s="24"/>
      <c r="B138" s="10" t="s">
        <v>10</v>
      </c>
      <c r="C138" s="11">
        <v>1</v>
      </c>
      <c r="D138" s="14">
        <v>1.6</v>
      </c>
      <c r="E138" s="18">
        <f t="shared" si="134"/>
        <v>1600</v>
      </c>
      <c r="F138" s="18">
        <f>E138*C138</f>
        <v>1600</v>
      </c>
      <c r="G138" s="18">
        <f t="shared" si="137"/>
        <v>19200</v>
      </c>
      <c r="H138" s="99"/>
      <c r="I138" s="11">
        <v>1</v>
      </c>
      <c r="J138" s="14">
        <v>1.6</v>
      </c>
      <c r="K138" s="18">
        <v>1600</v>
      </c>
      <c r="L138" s="18">
        <f>K138*I138</f>
        <v>1600</v>
      </c>
      <c r="M138" s="18">
        <f t="shared" ref="M138:M140" si="141">L138*12</f>
        <v>19200</v>
      </c>
      <c r="N138" s="99"/>
      <c r="O138" s="11">
        <f t="shared" si="76"/>
        <v>0</v>
      </c>
      <c r="P138" s="18">
        <f t="shared" si="73"/>
        <v>0</v>
      </c>
      <c r="Q138" s="18">
        <f t="shared" si="74"/>
        <v>0</v>
      </c>
    </row>
    <row r="139" spans="1:17" x14ac:dyDescent="0.25">
      <c r="A139" s="24"/>
      <c r="B139" s="10" t="s">
        <v>13</v>
      </c>
      <c r="C139" s="11">
        <v>2</v>
      </c>
      <c r="D139" s="14">
        <v>1</v>
      </c>
      <c r="E139" s="18">
        <f t="shared" si="134"/>
        <v>1000</v>
      </c>
      <c r="F139" s="18">
        <f>E139*C139</f>
        <v>2000</v>
      </c>
      <c r="G139" s="18">
        <f t="shared" si="137"/>
        <v>24000</v>
      </c>
      <c r="H139" s="99"/>
      <c r="I139" s="11">
        <v>2</v>
      </c>
      <c r="J139" s="14">
        <v>1</v>
      </c>
      <c r="K139" s="18">
        <v>1000</v>
      </c>
      <c r="L139" s="18">
        <f>K139*I139</f>
        <v>2000</v>
      </c>
      <c r="M139" s="18">
        <f t="shared" si="141"/>
        <v>24000</v>
      </c>
      <c r="N139" s="99"/>
      <c r="O139" s="11">
        <f t="shared" si="76"/>
        <v>0</v>
      </c>
      <c r="P139" s="18">
        <f t="shared" si="73"/>
        <v>0</v>
      </c>
      <c r="Q139" s="18">
        <f t="shared" si="74"/>
        <v>0</v>
      </c>
    </row>
    <row r="140" spans="1:17" x14ac:dyDescent="0.25">
      <c r="A140" s="24"/>
      <c r="B140" s="10" t="s">
        <v>11</v>
      </c>
      <c r="C140" s="11">
        <v>3</v>
      </c>
      <c r="D140" s="14">
        <v>0.8</v>
      </c>
      <c r="E140" s="18">
        <f t="shared" si="134"/>
        <v>800</v>
      </c>
      <c r="F140" s="18">
        <f>E140*C140</f>
        <v>2400</v>
      </c>
      <c r="G140" s="18">
        <f t="shared" si="137"/>
        <v>28800</v>
      </c>
      <c r="H140" s="99"/>
      <c r="I140" s="11">
        <v>3</v>
      </c>
      <c r="J140" s="14">
        <v>0.8</v>
      </c>
      <c r="K140" s="18">
        <v>800</v>
      </c>
      <c r="L140" s="18">
        <f>K140*I140</f>
        <v>2400</v>
      </c>
      <c r="M140" s="18">
        <f t="shared" si="141"/>
        <v>28800</v>
      </c>
      <c r="N140" s="99"/>
      <c r="O140" s="11">
        <f t="shared" si="76"/>
        <v>0</v>
      </c>
      <c r="P140" s="18">
        <f t="shared" si="73"/>
        <v>0</v>
      </c>
      <c r="Q140" s="18">
        <f t="shared" si="74"/>
        <v>0</v>
      </c>
    </row>
    <row r="141" spans="1:17" ht="25.5" x14ac:dyDescent="0.25">
      <c r="A141" s="25"/>
      <c r="B141" s="26" t="s">
        <v>30</v>
      </c>
      <c r="C141" s="45">
        <f>SUM(C142:C144)</f>
        <v>5</v>
      </c>
      <c r="D141" s="45"/>
      <c r="E141" s="45"/>
      <c r="F141" s="45">
        <f t="shared" ref="F141:G141" si="142">SUM(F142:F144)</f>
        <v>4350</v>
      </c>
      <c r="G141" s="45">
        <f t="shared" si="142"/>
        <v>52200</v>
      </c>
      <c r="H141" s="99"/>
      <c r="I141" s="45">
        <f>SUM(I142:I144)</f>
        <v>5</v>
      </c>
      <c r="J141" s="45"/>
      <c r="K141" s="45"/>
      <c r="L141" s="45">
        <f t="shared" ref="L141:M141" si="143">SUM(L142:L144)</f>
        <v>4350</v>
      </c>
      <c r="M141" s="45">
        <f t="shared" si="143"/>
        <v>52200</v>
      </c>
      <c r="N141" s="99"/>
      <c r="O141" s="45">
        <f t="shared" si="76"/>
        <v>0</v>
      </c>
      <c r="P141" s="45">
        <f t="shared" si="73"/>
        <v>0</v>
      </c>
      <c r="Q141" s="45">
        <f t="shared" si="74"/>
        <v>0</v>
      </c>
    </row>
    <row r="142" spans="1:17" x14ac:dyDescent="0.25">
      <c r="A142" s="24"/>
      <c r="B142" s="10" t="s">
        <v>10</v>
      </c>
      <c r="C142" s="11">
        <v>1</v>
      </c>
      <c r="D142" s="14">
        <v>1.6</v>
      </c>
      <c r="E142" s="18">
        <f t="shared" si="134"/>
        <v>1600</v>
      </c>
      <c r="F142" s="18">
        <f>E142*C142</f>
        <v>1600</v>
      </c>
      <c r="G142" s="18">
        <f t="shared" si="137"/>
        <v>19200</v>
      </c>
      <c r="H142" s="99"/>
      <c r="I142" s="11">
        <v>1</v>
      </c>
      <c r="J142" s="14">
        <v>1.6</v>
      </c>
      <c r="K142" s="18">
        <v>1600</v>
      </c>
      <c r="L142" s="18">
        <f>K142*I142</f>
        <v>1600</v>
      </c>
      <c r="M142" s="18">
        <f t="shared" ref="M142:M144" si="144">L142*12</f>
        <v>19200</v>
      </c>
      <c r="N142" s="99"/>
      <c r="O142" s="11">
        <f t="shared" si="76"/>
        <v>0</v>
      </c>
      <c r="P142" s="18">
        <f t="shared" si="73"/>
        <v>0</v>
      </c>
      <c r="Q142" s="18">
        <f t="shared" si="74"/>
        <v>0</v>
      </c>
    </row>
    <row r="143" spans="1:17" x14ac:dyDescent="0.25">
      <c r="A143" s="24"/>
      <c r="B143" s="10" t="s">
        <v>11</v>
      </c>
      <c r="C143" s="11">
        <v>1</v>
      </c>
      <c r="D143" s="14">
        <v>0.8</v>
      </c>
      <c r="E143" s="18">
        <f t="shared" si="134"/>
        <v>800</v>
      </c>
      <c r="F143" s="18">
        <f>E143*C143</f>
        <v>800</v>
      </c>
      <c r="G143" s="18">
        <f t="shared" si="137"/>
        <v>9600</v>
      </c>
      <c r="H143" s="99"/>
      <c r="I143" s="11">
        <v>1</v>
      </c>
      <c r="J143" s="14">
        <v>0.8</v>
      </c>
      <c r="K143" s="18">
        <v>800</v>
      </c>
      <c r="L143" s="18">
        <f>K143*I143</f>
        <v>800</v>
      </c>
      <c r="M143" s="18">
        <f t="shared" si="144"/>
        <v>9600</v>
      </c>
      <c r="N143" s="99"/>
      <c r="O143" s="11">
        <f t="shared" si="76"/>
        <v>0</v>
      </c>
      <c r="P143" s="18">
        <f t="shared" si="73"/>
        <v>0</v>
      </c>
      <c r="Q143" s="18">
        <f t="shared" si="74"/>
        <v>0</v>
      </c>
    </row>
    <row r="144" spans="1:17" x14ac:dyDescent="0.25">
      <c r="A144" s="24"/>
      <c r="B144" s="10" t="s">
        <v>12</v>
      </c>
      <c r="C144" s="11">
        <v>3</v>
      </c>
      <c r="D144" s="14">
        <v>0.65</v>
      </c>
      <c r="E144" s="18">
        <f t="shared" si="134"/>
        <v>650</v>
      </c>
      <c r="F144" s="18">
        <f>E144*C144</f>
        <v>1950</v>
      </c>
      <c r="G144" s="18">
        <f t="shared" si="137"/>
        <v>23400</v>
      </c>
      <c r="H144" s="99"/>
      <c r="I144" s="11">
        <v>3</v>
      </c>
      <c r="J144" s="14">
        <v>0.65</v>
      </c>
      <c r="K144" s="18">
        <v>650</v>
      </c>
      <c r="L144" s="18">
        <f>K144*I144</f>
        <v>1950</v>
      </c>
      <c r="M144" s="18">
        <f t="shared" si="144"/>
        <v>23400</v>
      </c>
      <c r="N144" s="99"/>
      <c r="O144" s="11">
        <f t="shared" si="76"/>
        <v>0</v>
      </c>
      <c r="P144" s="18">
        <f t="shared" si="73"/>
        <v>0</v>
      </c>
      <c r="Q144" s="18">
        <f t="shared" si="74"/>
        <v>0</v>
      </c>
    </row>
    <row r="145" spans="1:17" x14ac:dyDescent="0.25">
      <c r="A145" s="25"/>
      <c r="B145" s="26" t="s">
        <v>71</v>
      </c>
      <c r="C145" s="45">
        <f>SUM(C146:C149)</f>
        <v>7</v>
      </c>
      <c r="D145" s="45"/>
      <c r="E145" s="45"/>
      <c r="F145" s="45">
        <f t="shared" ref="F145:G145" si="145">SUM(F146:F149)</f>
        <v>6150</v>
      </c>
      <c r="G145" s="45">
        <f t="shared" si="145"/>
        <v>73800</v>
      </c>
      <c r="H145" s="99"/>
      <c r="I145" s="45">
        <f>SUM(I146:I149)</f>
        <v>7</v>
      </c>
      <c r="J145" s="45"/>
      <c r="K145" s="45"/>
      <c r="L145" s="45">
        <f t="shared" ref="L145:M145" si="146">SUM(L146:L149)</f>
        <v>6350</v>
      </c>
      <c r="M145" s="45">
        <f t="shared" si="146"/>
        <v>76200</v>
      </c>
      <c r="N145" s="99"/>
      <c r="O145" s="45">
        <f t="shared" si="76"/>
        <v>0</v>
      </c>
      <c r="P145" s="45">
        <f t="shared" si="73"/>
        <v>200</v>
      </c>
      <c r="Q145" s="45">
        <f t="shared" si="74"/>
        <v>2400</v>
      </c>
    </row>
    <row r="146" spans="1:17" x14ac:dyDescent="0.25">
      <c r="A146" s="24"/>
      <c r="B146" s="10" t="s">
        <v>10</v>
      </c>
      <c r="C146" s="11">
        <v>1</v>
      </c>
      <c r="D146" s="79">
        <v>1.4</v>
      </c>
      <c r="E146" s="18">
        <f t="shared" ref="E146:E149" si="147">D146*1000</f>
        <v>1400</v>
      </c>
      <c r="F146" s="18">
        <f>E146*C146</f>
        <v>1400</v>
      </c>
      <c r="G146" s="18">
        <f t="shared" ref="G146:G149" si="148">F146*12</f>
        <v>16800</v>
      </c>
      <c r="H146" s="99"/>
      <c r="I146" s="11">
        <v>1</v>
      </c>
      <c r="J146" s="79">
        <v>1.6</v>
      </c>
      <c r="K146" s="18">
        <v>1600</v>
      </c>
      <c r="L146" s="18">
        <f>K146*I146</f>
        <v>1600</v>
      </c>
      <c r="M146" s="18">
        <f t="shared" ref="M146:M149" si="149">L146*12</f>
        <v>19200</v>
      </c>
      <c r="N146" s="99"/>
      <c r="O146" s="11">
        <f t="shared" si="76"/>
        <v>0</v>
      </c>
      <c r="P146" s="18">
        <f t="shared" si="73"/>
        <v>200</v>
      </c>
      <c r="Q146" s="18">
        <f t="shared" si="74"/>
        <v>2400</v>
      </c>
    </row>
    <row r="147" spans="1:17" x14ac:dyDescent="0.25">
      <c r="A147" s="24"/>
      <c r="B147" s="10" t="s">
        <v>13</v>
      </c>
      <c r="C147" s="11">
        <v>2</v>
      </c>
      <c r="D147" s="14">
        <v>1</v>
      </c>
      <c r="E147" s="18">
        <f t="shared" si="147"/>
        <v>1000</v>
      </c>
      <c r="F147" s="18">
        <f t="shared" ref="F147:F149" si="150">E147*C147</f>
        <v>2000</v>
      </c>
      <c r="G147" s="18">
        <f t="shared" si="148"/>
        <v>24000</v>
      </c>
      <c r="H147" s="99"/>
      <c r="I147" s="11">
        <v>2</v>
      </c>
      <c r="J147" s="14">
        <v>1</v>
      </c>
      <c r="K147" s="18">
        <v>1000</v>
      </c>
      <c r="L147" s="18">
        <f t="shared" ref="L147:L149" si="151">K147*I147</f>
        <v>2000</v>
      </c>
      <c r="M147" s="18">
        <f t="shared" si="149"/>
        <v>24000</v>
      </c>
      <c r="N147" s="99"/>
      <c r="O147" s="11">
        <f t="shared" si="76"/>
        <v>0</v>
      </c>
      <c r="P147" s="18">
        <f t="shared" si="73"/>
        <v>0</v>
      </c>
      <c r="Q147" s="18">
        <f t="shared" si="74"/>
        <v>0</v>
      </c>
    </row>
    <row r="148" spans="1:17" x14ac:dyDescent="0.25">
      <c r="A148" s="24"/>
      <c r="B148" s="10" t="s">
        <v>11</v>
      </c>
      <c r="C148" s="11">
        <v>1</v>
      </c>
      <c r="D148" s="14">
        <v>0.8</v>
      </c>
      <c r="E148" s="18">
        <f t="shared" si="147"/>
        <v>800</v>
      </c>
      <c r="F148" s="18">
        <f t="shared" si="150"/>
        <v>800</v>
      </c>
      <c r="G148" s="18">
        <f t="shared" si="148"/>
        <v>9600</v>
      </c>
      <c r="H148" s="99"/>
      <c r="I148" s="11">
        <v>1</v>
      </c>
      <c r="J148" s="14">
        <v>0.8</v>
      </c>
      <c r="K148" s="18">
        <v>800</v>
      </c>
      <c r="L148" s="18">
        <f t="shared" si="151"/>
        <v>800</v>
      </c>
      <c r="M148" s="18">
        <f t="shared" si="149"/>
        <v>9600</v>
      </c>
      <c r="N148" s="99"/>
      <c r="O148" s="11">
        <f t="shared" si="76"/>
        <v>0</v>
      </c>
      <c r="P148" s="18">
        <f t="shared" si="73"/>
        <v>0</v>
      </c>
      <c r="Q148" s="18">
        <f t="shared" si="74"/>
        <v>0</v>
      </c>
    </row>
    <row r="149" spans="1:17" x14ac:dyDescent="0.25">
      <c r="A149" s="24"/>
      <c r="B149" s="10" t="s">
        <v>12</v>
      </c>
      <c r="C149" s="11">
        <v>3</v>
      </c>
      <c r="D149" s="14">
        <v>0.65</v>
      </c>
      <c r="E149" s="18">
        <f t="shared" si="147"/>
        <v>650</v>
      </c>
      <c r="F149" s="18">
        <f t="shared" si="150"/>
        <v>1950</v>
      </c>
      <c r="G149" s="18">
        <f t="shared" si="148"/>
        <v>23400</v>
      </c>
      <c r="H149" s="99"/>
      <c r="I149" s="11">
        <v>3</v>
      </c>
      <c r="J149" s="14">
        <v>0.65</v>
      </c>
      <c r="K149" s="18">
        <v>650</v>
      </c>
      <c r="L149" s="18">
        <f t="shared" si="151"/>
        <v>1950</v>
      </c>
      <c r="M149" s="18">
        <f t="shared" si="149"/>
        <v>23400</v>
      </c>
      <c r="N149" s="99"/>
      <c r="O149" s="11">
        <f t="shared" si="76"/>
        <v>0</v>
      </c>
      <c r="P149" s="18">
        <f t="shared" si="73"/>
        <v>0</v>
      </c>
      <c r="Q149" s="18">
        <f t="shared" si="74"/>
        <v>0</v>
      </c>
    </row>
    <row r="150" spans="1:17" x14ac:dyDescent="0.25">
      <c r="A150" s="22"/>
      <c r="B150" s="21" t="s">
        <v>31</v>
      </c>
      <c r="C150" s="46">
        <f>C151+C152+C156+C159+C164</f>
        <v>22</v>
      </c>
      <c r="D150" s="46"/>
      <c r="E150" s="46"/>
      <c r="F150" s="46">
        <f>F151+F152+F156+F159+F164</f>
        <v>21800</v>
      </c>
      <c r="G150" s="46">
        <f>G151+G152+G156+G159+G164</f>
        <v>261600</v>
      </c>
      <c r="H150" s="99"/>
      <c r="I150" s="46">
        <f>I151+I152+I156+I159+I164</f>
        <v>22</v>
      </c>
      <c r="J150" s="46"/>
      <c r="K150" s="46"/>
      <c r="L150" s="46">
        <f>L151+L152+L156+L159+L164</f>
        <v>22000</v>
      </c>
      <c r="M150" s="46">
        <f>M151+M152+M156+M159+M164</f>
        <v>264000</v>
      </c>
      <c r="N150" s="99"/>
      <c r="O150" s="46">
        <f t="shared" si="76"/>
        <v>0</v>
      </c>
      <c r="P150" s="46">
        <f t="shared" si="73"/>
        <v>200</v>
      </c>
      <c r="Q150" s="46">
        <f t="shared" si="74"/>
        <v>2400</v>
      </c>
    </row>
    <row r="151" spans="1:17" ht="15.75" x14ac:dyDescent="0.3">
      <c r="A151" s="20"/>
      <c r="B151" s="4" t="s">
        <v>15</v>
      </c>
      <c r="C151" s="5">
        <v>1</v>
      </c>
      <c r="D151" s="28">
        <v>2</v>
      </c>
      <c r="E151" s="18">
        <f t="shared" si="134"/>
        <v>2000</v>
      </c>
      <c r="F151" s="18">
        <f>E151*C151</f>
        <v>2000</v>
      </c>
      <c r="G151" s="18">
        <f t="shared" si="137"/>
        <v>24000</v>
      </c>
      <c r="H151" s="99"/>
      <c r="I151" s="5">
        <v>1</v>
      </c>
      <c r="J151" s="28">
        <v>2</v>
      </c>
      <c r="K151" s="18">
        <f t="shared" ref="K151" si="152">J151*1000</f>
        <v>2000</v>
      </c>
      <c r="L151" s="18">
        <f>K151*I151</f>
        <v>2000</v>
      </c>
      <c r="M151" s="18">
        <f t="shared" ref="M151" si="153">L151*12</f>
        <v>24000</v>
      </c>
      <c r="N151" s="99"/>
      <c r="O151" s="5">
        <f t="shared" si="76"/>
        <v>0</v>
      </c>
      <c r="P151" s="18">
        <f t="shared" si="73"/>
        <v>0</v>
      </c>
      <c r="Q151" s="18">
        <f t="shared" si="74"/>
        <v>0</v>
      </c>
    </row>
    <row r="152" spans="1:17" ht="25.5" x14ac:dyDescent="0.25">
      <c r="A152" s="25"/>
      <c r="B152" s="26" t="s">
        <v>73</v>
      </c>
      <c r="C152" s="45">
        <f>SUM(C153:C155)</f>
        <v>5</v>
      </c>
      <c r="D152" s="45"/>
      <c r="E152" s="45"/>
      <c r="F152" s="45">
        <f t="shared" ref="F152:G152" si="154">SUM(F153:F155)</f>
        <v>5400</v>
      </c>
      <c r="G152" s="45">
        <f t="shared" si="154"/>
        <v>64800</v>
      </c>
      <c r="H152" s="99"/>
      <c r="I152" s="45">
        <f>SUM(I153:I155)</f>
        <v>5</v>
      </c>
      <c r="J152" s="45"/>
      <c r="K152" s="45"/>
      <c r="L152" s="45">
        <f t="shared" ref="L152:M152" si="155">SUM(L153:L155)</f>
        <v>5400</v>
      </c>
      <c r="M152" s="45">
        <f t="shared" si="155"/>
        <v>64800</v>
      </c>
      <c r="N152" s="99"/>
      <c r="O152" s="45">
        <f t="shared" si="76"/>
        <v>0</v>
      </c>
      <c r="P152" s="45">
        <f t="shared" si="73"/>
        <v>0</v>
      </c>
      <c r="Q152" s="45">
        <f t="shared" si="74"/>
        <v>0</v>
      </c>
    </row>
    <row r="153" spans="1:17" x14ac:dyDescent="0.25">
      <c r="A153" s="24"/>
      <c r="B153" s="10" t="s">
        <v>10</v>
      </c>
      <c r="C153" s="11">
        <v>1</v>
      </c>
      <c r="D153" s="14">
        <v>1.6</v>
      </c>
      <c r="E153" s="18">
        <f t="shared" si="134"/>
        <v>1600</v>
      </c>
      <c r="F153" s="18">
        <f>E153*C153</f>
        <v>1600</v>
      </c>
      <c r="G153" s="18">
        <f t="shared" si="137"/>
        <v>19200</v>
      </c>
      <c r="H153" s="99"/>
      <c r="I153" s="11">
        <v>1</v>
      </c>
      <c r="J153" s="14">
        <v>1.6</v>
      </c>
      <c r="K153" s="18">
        <v>1600</v>
      </c>
      <c r="L153" s="18">
        <f>K153*I153</f>
        <v>1600</v>
      </c>
      <c r="M153" s="18">
        <f t="shared" ref="M153:M155" si="156">L153*12</f>
        <v>19200</v>
      </c>
      <c r="N153" s="99"/>
      <c r="O153" s="11">
        <f t="shared" si="76"/>
        <v>0</v>
      </c>
      <c r="P153" s="18">
        <f t="shared" si="73"/>
        <v>0</v>
      </c>
      <c r="Q153" s="18">
        <f t="shared" si="74"/>
        <v>0</v>
      </c>
    </row>
    <row r="154" spans="1:17" x14ac:dyDescent="0.25">
      <c r="A154" s="24"/>
      <c r="B154" s="10" t="s">
        <v>13</v>
      </c>
      <c r="C154" s="11">
        <v>3</v>
      </c>
      <c r="D154" s="14">
        <v>1</v>
      </c>
      <c r="E154" s="18">
        <f t="shared" si="134"/>
        <v>1000</v>
      </c>
      <c r="F154" s="18">
        <f>E154*C154</f>
        <v>3000</v>
      </c>
      <c r="G154" s="18">
        <f t="shared" si="137"/>
        <v>36000</v>
      </c>
      <c r="H154" s="99"/>
      <c r="I154" s="11">
        <v>3</v>
      </c>
      <c r="J154" s="14">
        <v>1</v>
      </c>
      <c r="K154" s="18">
        <v>1000</v>
      </c>
      <c r="L154" s="18">
        <f>K154*I154</f>
        <v>3000</v>
      </c>
      <c r="M154" s="18">
        <f t="shared" si="156"/>
        <v>36000</v>
      </c>
      <c r="N154" s="99"/>
      <c r="O154" s="11">
        <f t="shared" si="76"/>
        <v>0</v>
      </c>
      <c r="P154" s="18">
        <f t="shared" si="73"/>
        <v>0</v>
      </c>
      <c r="Q154" s="18">
        <f t="shared" si="74"/>
        <v>0</v>
      </c>
    </row>
    <row r="155" spans="1:17" x14ac:dyDescent="0.25">
      <c r="A155" s="24"/>
      <c r="B155" s="10" t="s">
        <v>11</v>
      </c>
      <c r="C155" s="11">
        <v>1</v>
      </c>
      <c r="D155" s="14">
        <v>0.8</v>
      </c>
      <c r="E155" s="18">
        <f t="shared" si="134"/>
        <v>800</v>
      </c>
      <c r="F155" s="18">
        <f>E155*C155</f>
        <v>800</v>
      </c>
      <c r="G155" s="18">
        <f t="shared" si="137"/>
        <v>9600</v>
      </c>
      <c r="H155" s="99"/>
      <c r="I155" s="11">
        <v>1</v>
      </c>
      <c r="J155" s="14">
        <v>0.8</v>
      </c>
      <c r="K155" s="18">
        <v>800</v>
      </c>
      <c r="L155" s="18">
        <f>K155*I155</f>
        <v>800</v>
      </c>
      <c r="M155" s="18">
        <f t="shared" si="156"/>
        <v>9600</v>
      </c>
      <c r="N155" s="99"/>
      <c r="O155" s="11">
        <f t="shared" si="76"/>
        <v>0</v>
      </c>
      <c r="P155" s="18">
        <f t="shared" si="73"/>
        <v>0</v>
      </c>
      <c r="Q155" s="18">
        <f t="shared" si="74"/>
        <v>0</v>
      </c>
    </row>
    <row r="156" spans="1:17" ht="25.5" x14ac:dyDescent="0.25">
      <c r="A156" s="25"/>
      <c r="B156" s="26" t="s">
        <v>74</v>
      </c>
      <c r="C156" s="45">
        <f>SUM(C157:C158)</f>
        <v>5</v>
      </c>
      <c r="D156" s="45"/>
      <c r="E156" s="45"/>
      <c r="F156" s="45">
        <f>SUM(F157:F158)</f>
        <v>4800</v>
      </c>
      <c r="G156" s="45">
        <f>SUM(G157:G158)</f>
        <v>57600</v>
      </c>
      <c r="H156" s="99"/>
      <c r="I156" s="45">
        <f>SUM(I157:I158)</f>
        <v>5</v>
      </c>
      <c r="J156" s="45"/>
      <c r="K156" s="45"/>
      <c r="L156" s="45">
        <f>SUM(L157:L158)</f>
        <v>4800</v>
      </c>
      <c r="M156" s="45">
        <f>SUM(M157:M158)</f>
        <v>57600</v>
      </c>
      <c r="N156" s="99"/>
      <c r="O156" s="45">
        <f t="shared" si="76"/>
        <v>0</v>
      </c>
      <c r="P156" s="45">
        <f t="shared" si="73"/>
        <v>0</v>
      </c>
      <c r="Q156" s="45">
        <f t="shared" si="74"/>
        <v>0</v>
      </c>
    </row>
    <row r="157" spans="1:17" x14ac:dyDescent="0.25">
      <c r="A157" s="24"/>
      <c r="B157" s="10" t="s">
        <v>10</v>
      </c>
      <c r="C157" s="11">
        <v>1</v>
      </c>
      <c r="D157" s="14">
        <v>1.6</v>
      </c>
      <c r="E157" s="18">
        <f t="shared" si="134"/>
        <v>1600</v>
      </c>
      <c r="F157" s="18">
        <f>E157*C157</f>
        <v>1600</v>
      </c>
      <c r="G157" s="18">
        <f t="shared" si="137"/>
        <v>19200</v>
      </c>
      <c r="H157" s="99"/>
      <c r="I157" s="11">
        <v>1</v>
      </c>
      <c r="J157" s="14">
        <v>1.6</v>
      </c>
      <c r="K157" s="18">
        <v>1600</v>
      </c>
      <c r="L157" s="18">
        <f>K157*I157</f>
        <v>1600</v>
      </c>
      <c r="M157" s="18">
        <f t="shared" ref="M157:M158" si="157">L157*12</f>
        <v>19200</v>
      </c>
      <c r="N157" s="99"/>
      <c r="O157" s="11">
        <f t="shared" si="76"/>
        <v>0</v>
      </c>
      <c r="P157" s="18">
        <f t="shared" si="73"/>
        <v>0</v>
      </c>
      <c r="Q157" s="18">
        <f t="shared" si="74"/>
        <v>0</v>
      </c>
    </row>
    <row r="158" spans="1:17" x14ac:dyDescent="0.25">
      <c r="A158" s="24"/>
      <c r="B158" s="10" t="s">
        <v>11</v>
      </c>
      <c r="C158" s="11">
        <v>4</v>
      </c>
      <c r="D158" s="14">
        <v>0.8</v>
      </c>
      <c r="E158" s="18">
        <f t="shared" si="134"/>
        <v>800</v>
      </c>
      <c r="F158" s="18">
        <f>E158*C158</f>
        <v>3200</v>
      </c>
      <c r="G158" s="18">
        <f t="shared" si="137"/>
        <v>38400</v>
      </c>
      <c r="H158" s="99"/>
      <c r="I158" s="11">
        <v>4</v>
      </c>
      <c r="J158" s="14">
        <v>0.8</v>
      </c>
      <c r="K158" s="18">
        <v>800</v>
      </c>
      <c r="L158" s="18">
        <f>K158*I158</f>
        <v>3200</v>
      </c>
      <c r="M158" s="18">
        <f t="shared" si="157"/>
        <v>38400</v>
      </c>
      <c r="N158" s="99"/>
      <c r="O158" s="11">
        <f t="shared" si="76"/>
        <v>0</v>
      </c>
      <c r="P158" s="18">
        <f t="shared" si="73"/>
        <v>0</v>
      </c>
      <c r="Q158" s="18">
        <f t="shared" si="74"/>
        <v>0</v>
      </c>
    </row>
    <row r="159" spans="1:17" x14ac:dyDescent="0.25">
      <c r="A159" s="25"/>
      <c r="B159" s="26" t="s">
        <v>32</v>
      </c>
      <c r="C159" s="45">
        <f>SUM(C160:C163)</f>
        <v>11</v>
      </c>
      <c r="D159" s="45"/>
      <c r="E159" s="45"/>
      <c r="F159" s="45">
        <f t="shared" ref="F159:G159" si="158">SUM(F160:F163)</f>
        <v>9600</v>
      </c>
      <c r="G159" s="45">
        <f t="shared" si="158"/>
        <v>115200</v>
      </c>
      <c r="H159" s="99"/>
      <c r="I159" s="45">
        <f>SUM(I160:I163)</f>
        <v>11</v>
      </c>
      <c r="J159" s="45"/>
      <c r="K159" s="45"/>
      <c r="L159" s="45">
        <f t="shared" ref="L159:M159" si="159">SUM(L160:L163)</f>
        <v>9800</v>
      </c>
      <c r="M159" s="45">
        <f t="shared" si="159"/>
        <v>117600</v>
      </c>
      <c r="N159" s="99"/>
      <c r="O159" s="45">
        <f t="shared" si="76"/>
        <v>0</v>
      </c>
      <c r="P159" s="45">
        <f t="shared" si="73"/>
        <v>200</v>
      </c>
      <c r="Q159" s="45">
        <f t="shared" si="74"/>
        <v>2400</v>
      </c>
    </row>
    <row r="160" spans="1:17" x14ac:dyDescent="0.25">
      <c r="A160" s="24"/>
      <c r="B160" s="10" t="s">
        <v>10</v>
      </c>
      <c r="C160" s="11">
        <v>1</v>
      </c>
      <c r="D160" s="79">
        <v>1.4</v>
      </c>
      <c r="E160" s="18">
        <f t="shared" si="134"/>
        <v>1400</v>
      </c>
      <c r="F160" s="18">
        <f>E160*C160</f>
        <v>1400</v>
      </c>
      <c r="G160" s="18">
        <f t="shared" si="137"/>
        <v>16800</v>
      </c>
      <c r="H160" s="99"/>
      <c r="I160" s="11">
        <v>1</v>
      </c>
      <c r="J160" s="79">
        <v>1.6</v>
      </c>
      <c r="K160" s="18">
        <v>1600</v>
      </c>
      <c r="L160" s="18">
        <f>K160*I160</f>
        <v>1600</v>
      </c>
      <c r="M160" s="18">
        <f t="shared" ref="M160:M163" si="160">L160*12</f>
        <v>19200</v>
      </c>
      <c r="N160" s="99"/>
      <c r="O160" s="11">
        <f t="shared" si="76"/>
        <v>0</v>
      </c>
      <c r="P160" s="18">
        <f t="shared" si="73"/>
        <v>200</v>
      </c>
      <c r="Q160" s="18">
        <f t="shared" si="74"/>
        <v>2400</v>
      </c>
    </row>
    <row r="161" spans="1:17" x14ac:dyDescent="0.25">
      <c r="A161" s="24"/>
      <c r="B161" s="10" t="s">
        <v>13</v>
      </c>
      <c r="C161" s="11">
        <v>4</v>
      </c>
      <c r="D161" s="14">
        <v>1</v>
      </c>
      <c r="E161" s="18">
        <f t="shared" si="134"/>
        <v>1000</v>
      </c>
      <c r="F161" s="18">
        <f>E161*C161</f>
        <v>4000</v>
      </c>
      <c r="G161" s="18">
        <f t="shared" si="137"/>
        <v>48000</v>
      </c>
      <c r="H161" s="99"/>
      <c r="I161" s="11">
        <v>4</v>
      </c>
      <c r="J161" s="14">
        <v>1</v>
      </c>
      <c r="K161" s="18">
        <v>1000</v>
      </c>
      <c r="L161" s="18">
        <f>K161*I161</f>
        <v>4000</v>
      </c>
      <c r="M161" s="18">
        <f t="shared" si="160"/>
        <v>48000</v>
      </c>
      <c r="N161" s="99"/>
      <c r="O161" s="11">
        <f t="shared" si="76"/>
        <v>0</v>
      </c>
      <c r="P161" s="18">
        <f t="shared" si="73"/>
        <v>0</v>
      </c>
      <c r="Q161" s="18">
        <f t="shared" si="74"/>
        <v>0</v>
      </c>
    </row>
    <row r="162" spans="1:17" x14ac:dyDescent="0.25">
      <c r="A162" s="24"/>
      <c r="B162" s="10" t="s">
        <v>11</v>
      </c>
      <c r="C162" s="11">
        <v>2</v>
      </c>
      <c r="D162" s="14">
        <v>0.8</v>
      </c>
      <c r="E162" s="18">
        <f t="shared" si="134"/>
        <v>800</v>
      </c>
      <c r="F162" s="18">
        <f>E162*C162</f>
        <v>1600</v>
      </c>
      <c r="G162" s="18">
        <f t="shared" si="137"/>
        <v>19200</v>
      </c>
      <c r="H162" s="99"/>
      <c r="I162" s="11">
        <v>2</v>
      </c>
      <c r="J162" s="14">
        <v>0.8</v>
      </c>
      <c r="K162" s="18">
        <v>800</v>
      </c>
      <c r="L162" s="18">
        <f>K162*I162</f>
        <v>1600</v>
      </c>
      <c r="M162" s="18">
        <f t="shared" si="160"/>
        <v>19200</v>
      </c>
      <c r="N162" s="99"/>
      <c r="O162" s="11">
        <f t="shared" si="76"/>
        <v>0</v>
      </c>
      <c r="P162" s="18">
        <f t="shared" si="73"/>
        <v>0</v>
      </c>
      <c r="Q162" s="18">
        <f t="shared" si="74"/>
        <v>0</v>
      </c>
    </row>
    <row r="163" spans="1:17" x14ac:dyDescent="0.25">
      <c r="A163" s="24"/>
      <c r="B163" s="10" t="s">
        <v>12</v>
      </c>
      <c r="C163" s="11">
        <v>4</v>
      </c>
      <c r="D163" s="14">
        <v>0.65</v>
      </c>
      <c r="E163" s="18">
        <f t="shared" si="134"/>
        <v>650</v>
      </c>
      <c r="F163" s="18">
        <f>E163*C163</f>
        <v>2600</v>
      </c>
      <c r="G163" s="18">
        <f t="shared" si="137"/>
        <v>31200</v>
      </c>
      <c r="H163" s="99"/>
      <c r="I163" s="11">
        <v>4</v>
      </c>
      <c r="J163" s="14">
        <v>0.65</v>
      </c>
      <c r="K163" s="18">
        <v>650</v>
      </c>
      <c r="L163" s="18">
        <f>K163*I163</f>
        <v>2600</v>
      </c>
      <c r="M163" s="18">
        <f t="shared" si="160"/>
        <v>31200</v>
      </c>
      <c r="N163" s="99"/>
      <c r="O163" s="11">
        <f t="shared" si="76"/>
        <v>0</v>
      </c>
      <c r="P163" s="18">
        <f t="shared" si="73"/>
        <v>0</v>
      </c>
      <c r="Q163" s="18">
        <f t="shared" si="74"/>
        <v>0</v>
      </c>
    </row>
    <row r="164" spans="1:17" hidden="1" x14ac:dyDescent="0.25">
      <c r="A164" s="25"/>
      <c r="B164" s="26" t="s">
        <v>33</v>
      </c>
      <c r="C164" s="45">
        <f>SUM(C165:C166)</f>
        <v>0</v>
      </c>
      <c r="D164" s="45"/>
      <c r="E164" s="45"/>
      <c r="F164" s="45">
        <f t="shared" ref="F164:G164" si="161">SUM(F165:F166)</f>
        <v>0</v>
      </c>
      <c r="G164" s="45">
        <f t="shared" si="161"/>
        <v>0</v>
      </c>
      <c r="H164" s="99"/>
      <c r="I164" s="45">
        <f>SUM(I165:I166)</f>
        <v>0</v>
      </c>
      <c r="J164" s="45"/>
      <c r="K164" s="45"/>
      <c r="L164" s="45">
        <f t="shared" ref="L164:M164" si="162">SUM(L165:L166)</f>
        <v>0</v>
      </c>
      <c r="M164" s="45">
        <f t="shared" si="162"/>
        <v>0</v>
      </c>
      <c r="N164" s="99"/>
      <c r="O164" s="45">
        <f t="shared" si="76"/>
        <v>0</v>
      </c>
      <c r="P164" s="45">
        <f t="shared" si="73"/>
        <v>0</v>
      </c>
      <c r="Q164" s="45">
        <f t="shared" si="74"/>
        <v>0</v>
      </c>
    </row>
    <row r="165" spans="1:17" hidden="1" x14ac:dyDescent="0.25">
      <c r="A165" s="24"/>
      <c r="B165" s="10" t="s">
        <v>10</v>
      </c>
      <c r="C165" s="11"/>
      <c r="D165" s="14"/>
      <c r="E165" s="18"/>
      <c r="F165" s="18">
        <f>E165*C165</f>
        <v>0</v>
      </c>
      <c r="G165" s="18">
        <f t="shared" si="137"/>
        <v>0</v>
      </c>
      <c r="H165" s="99"/>
      <c r="I165" s="11"/>
      <c r="J165" s="14"/>
      <c r="K165" s="18"/>
      <c r="L165" s="18">
        <f>K165*I165</f>
        <v>0</v>
      </c>
      <c r="M165" s="18">
        <f t="shared" ref="M165:M166" si="163">L165*12</f>
        <v>0</v>
      </c>
      <c r="N165" s="99"/>
      <c r="O165" s="11">
        <f t="shared" si="76"/>
        <v>0</v>
      </c>
      <c r="P165" s="90">
        <f t="shared" si="73"/>
        <v>0</v>
      </c>
      <c r="Q165" s="90">
        <f t="shared" si="74"/>
        <v>0</v>
      </c>
    </row>
    <row r="166" spans="1:17" hidden="1" x14ac:dyDescent="0.25">
      <c r="A166" s="24"/>
      <c r="B166" s="10" t="s">
        <v>11</v>
      </c>
      <c r="C166" s="11"/>
      <c r="D166" s="14"/>
      <c r="E166" s="18"/>
      <c r="F166" s="18">
        <f>E166*C166</f>
        <v>0</v>
      </c>
      <c r="G166" s="18">
        <f t="shared" si="137"/>
        <v>0</v>
      </c>
      <c r="H166" s="99"/>
      <c r="I166" s="11"/>
      <c r="J166" s="14"/>
      <c r="K166" s="18"/>
      <c r="L166" s="18">
        <f>K166*I166</f>
        <v>0</v>
      </c>
      <c r="M166" s="18">
        <f t="shared" si="163"/>
        <v>0</v>
      </c>
      <c r="N166" s="99"/>
      <c r="O166" s="11">
        <f t="shared" si="76"/>
        <v>0</v>
      </c>
      <c r="P166" s="90">
        <f t="shared" si="73"/>
        <v>0</v>
      </c>
      <c r="Q166" s="90">
        <f t="shared" si="74"/>
        <v>0</v>
      </c>
    </row>
    <row r="167" spans="1:17" x14ac:dyDescent="0.25">
      <c r="A167" s="73"/>
      <c r="B167" s="74" t="s">
        <v>86</v>
      </c>
      <c r="C167" s="75">
        <f>C168+C169</f>
        <v>4</v>
      </c>
      <c r="D167" s="75"/>
      <c r="E167" s="75"/>
      <c r="F167" s="75">
        <f t="shared" ref="F167:G167" si="164">SUM(F168:F171)</f>
        <v>4000</v>
      </c>
      <c r="G167" s="75">
        <f t="shared" si="164"/>
        <v>48000</v>
      </c>
      <c r="H167" s="99"/>
      <c r="I167" s="75">
        <f>I168+I169</f>
        <v>6</v>
      </c>
      <c r="J167" s="75"/>
      <c r="K167" s="75"/>
      <c r="L167" s="75">
        <f t="shared" ref="L167:M167" si="165">L168+L169</f>
        <v>6800</v>
      </c>
      <c r="M167" s="75">
        <f t="shared" si="165"/>
        <v>81600</v>
      </c>
      <c r="N167" s="99"/>
      <c r="O167" s="75">
        <f t="shared" ref="O167" si="166">I167-C167</f>
        <v>2</v>
      </c>
      <c r="P167" s="75">
        <f t="shared" ref="P167" si="167">L167-F167</f>
        <v>2800</v>
      </c>
      <c r="Q167" s="75">
        <f t="shared" ref="Q167" si="168">M167-G167</f>
        <v>33600</v>
      </c>
    </row>
    <row r="168" spans="1:17" x14ac:dyDescent="0.25">
      <c r="A168" s="76"/>
      <c r="B168" s="77" t="s">
        <v>15</v>
      </c>
      <c r="C168" s="78"/>
      <c r="D168" s="79"/>
      <c r="E168" s="80"/>
      <c r="F168" s="80">
        <f>E168*C168</f>
        <v>0</v>
      </c>
      <c r="G168" s="80">
        <f t="shared" ref="G168:G171" si="169">F168*12</f>
        <v>0</v>
      </c>
      <c r="H168" s="99"/>
      <c r="I168" s="78">
        <v>1</v>
      </c>
      <c r="J168" s="79">
        <v>2</v>
      </c>
      <c r="K168" s="80">
        <v>2000</v>
      </c>
      <c r="L168" s="80">
        <f>K168*I168</f>
        <v>2000</v>
      </c>
      <c r="M168" s="80">
        <f t="shared" ref="M168:M171" si="170">L168*12</f>
        <v>24000</v>
      </c>
      <c r="N168" s="99"/>
      <c r="O168" s="78">
        <f t="shared" ref="O168:O171" si="171">I168-C168</f>
        <v>1</v>
      </c>
      <c r="P168" s="80">
        <f t="shared" ref="P168:P171" si="172">L168-F168</f>
        <v>2000</v>
      </c>
      <c r="Q168" s="80">
        <f t="shared" ref="Q168:Q171" si="173">M168-G168</f>
        <v>24000</v>
      </c>
    </row>
    <row r="169" spans="1:17" ht="25.5" x14ac:dyDescent="0.25">
      <c r="A169" s="73"/>
      <c r="B169" s="74" t="s">
        <v>87</v>
      </c>
      <c r="C169" s="75">
        <f>C170+C171</f>
        <v>4</v>
      </c>
      <c r="D169" s="75"/>
      <c r="E169" s="75"/>
      <c r="F169" s="80">
        <f t="shared" ref="F169:F170" si="174">E169*C169</f>
        <v>0</v>
      </c>
      <c r="G169" s="80">
        <f t="shared" ref="G169:G170" si="175">F169*12</f>
        <v>0</v>
      </c>
      <c r="H169" s="99"/>
      <c r="I169" s="75">
        <f>I170+I171</f>
        <v>5</v>
      </c>
      <c r="J169" s="75"/>
      <c r="K169" s="75"/>
      <c r="L169" s="75">
        <f t="shared" ref="L169:M169" si="176">L170+L171</f>
        <v>4800</v>
      </c>
      <c r="M169" s="75">
        <f t="shared" si="176"/>
        <v>57600</v>
      </c>
      <c r="N169" s="99"/>
      <c r="O169" s="75">
        <f t="shared" si="171"/>
        <v>1</v>
      </c>
      <c r="P169" s="75">
        <f t="shared" si="172"/>
        <v>4800</v>
      </c>
      <c r="Q169" s="75">
        <f t="shared" si="173"/>
        <v>57600</v>
      </c>
    </row>
    <row r="170" spans="1:17" x14ac:dyDescent="0.25">
      <c r="A170" s="76"/>
      <c r="B170" s="77" t="s">
        <v>10</v>
      </c>
      <c r="C170" s="78">
        <v>1</v>
      </c>
      <c r="D170" s="79">
        <v>1.6</v>
      </c>
      <c r="E170" s="80">
        <v>1600</v>
      </c>
      <c r="F170" s="80">
        <f t="shared" si="174"/>
        <v>1600</v>
      </c>
      <c r="G170" s="80">
        <f t="shared" si="175"/>
        <v>19200</v>
      </c>
      <c r="H170" s="99"/>
      <c r="I170" s="78">
        <v>1</v>
      </c>
      <c r="J170" s="79">
        <v>1.6</v>
      </c>
      <c r="K170" s="80">
        <v>1600</v>
      </c>
      <c r="L170" s="80">
        <f>K170*I170</f>
        <v>1600</v>
      </c>
      <c r="M170" s="80">
        <f t="shared" ref="M170" si="177">L170*12</f>
        <v>19200</v>
      </c>
      <c r="N170" s="99"/>
      <c r="O170" s="78">
        <f t="shared" si="171"/>
        <v>0</v>
      </c>
      <c r="P170" s="80">
        <f>L170-F170</f>
        <v>0</v>
      </c>
      <c r="Q170" s="80">
        <f t="shared" si="173"/>
        <v>0</v>
      </c>
    </row>
    <row r="171" spans="1:17" x14ac:dyDescent="0.25">
      <c r="A171" s="76"/>
      <c r="B171" s="77" t="s">
        <v>11</v>
      </c>
      <c r="C171" s="78">
        <v>3</v>
      </c>
      <c r="D171" s="79">
        <v>0.8</v>
      </c>
      <c r="E171" s="80">
        <v>800</v>
      </c>
      <c r="F171" s="80">
        <f>E171*C171</f>
        <v>2400</v>
      </c>
      <c r="G171" s="80">
        <f t="shared" si="169"/>
        <v>28800</v>
      </c>
      <c r="H171" s="99"/>
      <c r="I171" s="78">
        <v>4</v>
      </c>
      <c r="J171" s="79">
        <v>0.8</v>
      </c>
      <c r="K171" s="80">
        <v>800</v>
      </c>
      <c r="L171" s="80">
        <f>K171*I171</f>
        <v>3200</v>
      </c>
      <c r="M171" s="80">
        <f t="shared" si="170"/>
        <v>38400</v>
      </c>
      <c r="N171" s="99"/>
      <c r="O171" s="78">
        <f t="shared" si="171"/>
        <v>1</v>
      </c>
      <c r="P171" s="80">
        <f t="shared" si="172"/>
        <v>800</v>
      </c>
      <c r="Q171" s="80">
        <f t="shared" si="173"/>
        <v>9600</v>
      </c>
    </row>
    <row r="172" spans="1:17" ht="25.5" x14ac:dyDescent="0.25">
      <c r="A172" s="22"/>
      <c r="B172" s="21" t="s">
        <v>34</v>
      </c>
      <c r="C172" s="46">
        <f>C173+C174+C176+C206</f>
        <v>71</v>
      </c>
      <c r="D172" s="46"/>
      <c r="E172" s="46"/>
      <c r="F172" s="46">
        <f>F173+F174+F176+F206</f>
        <v>66250</v>
      </c>
      <c r="G172" s="46">
        <f>G173+G174+G176+G206</f>
        <v>795000</v>
      </c>
      <c r="H172" s="99"/>
      <c r="I172" s="46">
        <f>I173+I174+I176+I206+I175</f>
        <v>71</v>
      </c>
      <c r="J172" s="46">
        <f t="shared" ref="J172:M172" si="178">J173+J174+J176+J206+J175</f>
        <v>3.65</v>
      </c>
      <c r="K172" s="46">
        <f t="shared" si="178"/>
        <v>3650</v>
      </c>
      <c r="L172" s="46">
        <f t="shared" si="178"/>
        <v>66250</v>
      </c>
      <c r="M172" s="46">
        <f t="shared" si="178"/>
        <v>795000</v>
      </c>
      <c r="N172" s="99"/>
      <c r="O172" s="46">
        <f t="shared" si="76"/>
        <v>0</v>
      </c>
      <c r="P172" s="46">
        <f t="shared" si="73"/>
        <v>0</v>
      </c>
      <c r="Q172" s="46">
        <f t="shared" si="74"/>
        <v>0</v>
      </c>
    </row>
    <row r="173" spans="1:17" ht="15.75" x14ac:dyDescent="0.3">
      <c r="A173" s="20"/>
      <c r="B173" s="4" t="s">
        <v>35</v>
      </c>
      <c r="C173" s="5">
        <v>1</v>
      </c>
      <c r="D173" s="28">
        <v>2.2000000000000002</v>
      </c>
      <c r="E173" s="29">
        <f t="shared" si="134"/>
        <v>2200</v>
      </c>
      <c r="F173" s="29">
        <f>E173*C173</f>
        <v>2200</v>
      </c>
      <c r="G173" s="29">
        <f t="shared" si="137"/>
        <v>26400</v>
      </c>
      <c r="H173" s="99"/>
      <c r="I173" s="5">
        <v>1</v>
      </c>
      <c r="J173" s="28">
        <v>2.2000000000000002</v>
      </c>
      <c r="K173" s="29">
        <v>2200</v>
      </c>
      <c r="L173" s="29">
        <f>K173*I173</f>
        <v>2200</v>
      </c>
      <c r="M173" s="29">
        <f t="shared" ref="M173:M174" si="179">L173*12</f>
        <v>26400</v>
      </c>
      <c r="N173" s="99"/>
      <c r="O173" s="5">
        <f t="shared" si="76"/>
        <v>0</v>
      </c>
      <c r="P173" s="29">
        <f t="shared" ref="P173:P238" si="180">L173-F173</f>
        <v>0</v>
      </c>
      <c r="Q173" s="29">
        <f t="shared" ref="Q173:Q238" si="181">M173-G173</f>
        <v>0</v>
      </c>
    </row>
    <row r="174" spans="1:17" ht="15.75" x14ac:dyDescent="0.3">
      <c r="A174" s="20"/>
      <c r="B174" s="4" t="s">
        <v>11</v>
      </c>
      <c r="C174" s="5">
        <v>1</v>
      </c>
      <c r="D174" s="28">
        <v>0.8</v>
      </c>
      <c r="E174" s="29">
        <f t="shared" si="134"/>
        <v>800</v>
      </c>
      <c r="F174" s="29">
        <f>E174*C174</f>
        <v>800</v>
      </c>
      <c r="G174" s="29">
        <f t="shared" si="137"/>
        <v>9600</v>
      </c>
      <c r="H174" s="99"/>
      <c r="I174" s="5">
        <v>1</v>
      </c>
      <c r="J174" s="28">
        <v>0.8</v>
      </c>
      <c r="K174" s="29">
        <v>800</v>
      </c>
      <c r="L174" s="29">
        <f>K174*I174</f>
        <v>800</v>
      </c>
      <c r="M174" s="29">
        <f t="shared" si="179"/>
        <v>9600</v>
      </c>
      <c r="N174" s="99"/>
      <c r="O174" s="5">
        <f t="shared" si="76"/>
        <v>0</v>
      </c>
      <c r="P174" s="29">
        <f t="shared" si="180"/>
        <v>0</v>
      </c>
      <c r="Q174" s="29">
        <f t="shared" si="181"/>
        <v>0</v>
      </c>
    </row>
    <row r="175" spans="1:17" ht="15.75" x14ac:dyDescent="0.3">
      <c r="A175" s="81"/>
      <c r="B175" s="82" t="s">
        <v>88</v>
      </c>
      <c r="C175" s="83"/>
      <c r="D175" s="84"/>
      <c r="E175" s="95"/>
      <c r="F175" s="95"/>
      <c r="G175" s="95"/>
      <c r="H175" s="99"/>
      <c r="I175" s="83">
        <v>1</v>
      </c>
      <c r="J175" s="84">
        <v>0.65</v>
      </c>
      <c r="K175" s="95">
        <v>650</v>
      </c>
      <c r="L175" s="95">
        <f>K175*I175</f>
        <v>650</v>
      </c>
      <c r="M175" s="95">
        <f t="shared" ref="M175" si="182">L175*12</f>
        <v>7800</v>
      </c>
      <c r="N175" s="99"/>
      <c r="O175" s="83">
        <f t="shared" si="76"/>
        <v>1</v>
      </c>
      <c r="P175" s="95">
        <f t="shared" ref="P175" si="183">L175-F175</f>
        <v>650</v>
      </c>
      <c r="Q175" s="95">
        <f t="shared" ref="Q175" si="184">M175-G175</f>
        <v>7800</v>
      </c>
    </row>
    <row r="176" spans="1:17" ht="25.5" x14ac:dyDescent="0.25">
      <c r="A176" s="22"/>
      <c r="B176" s="21" t="s">
        <v>36</v>
      </c>
      <c r="C176" s="46">
        <f>C177+C178+C183+C187+C191+C196+C201+C204</f>
        <v>42</v>
      </c>
      <c r="D176" s="46"/>
      <c r="E176" s="46"/>
      <c r="F176" s="46">
        <f>F177+F178+F183+F187+F191+F196+F201+F204</f>
        <v>36150</v>
      </c>
      <c r="G176" s="46">
        <f>G177+G178+G183+G187+G191+G196+G201+G204</f>
        <v>433800</v>
      </c>
      <c r="H176" s="99"/>
      <c r="I176" s="46">
        <f>I177+I178+I183+I187+I191+I196+I201+I204</f>
        <v>41</v>
      </c>
      <c r="J176" s="46"/>
      <c r="K176" s="46"/>
      <c r="L176" s="46">
        <f t="shared" ref="L176:M176" si="185">L177+L178+L183+L187+L191+L196+L201+L204</f>
        <v>35650</v>
      </c>
      <c r="M176" s="46">
        <f t="shared" si="185"/>
        <v>427800</v>
      </c>
      <c r="N176" s="99"/>
      <c r="O176" s="46">
        <f t="shared" si="76"/>
        <v>-1</v>
      </c>
      <c r="P176" s="46">
        <f t="shared" si="180"/>
        <v>-500</v>
      </c>
      <c r="Q176" s="46">
        <f t="shared" si="181"/>
        <v>-6000</v>
      </c>
    </row>
    <row r="177" spans="1:17" ht="15.75" x14ac:dyDescent="0.3">
      <c r="A177" s="20"/>
      <c r="B177" s="4" t="s">
        <v>15</v>
      </c>
      <c r="C177" s="5">
        <v>1</v>
      </c>
      <c r="D177" s="28">
        <v>2</v>
      </c>
      <c r="E177" s="29">
        <f t="shared" si="134"/>
        <v>2000</v>
      </c>
      <c r="F177" s="29">
        <f>E177*C177</f>
        <v>2000</v>
      </c>
      <c r="G177" s="29">
        <f t="shared" si="137"/>
        <v>24000</v>
      </c>
      <c r="H177" s="99"/>
      <c r="I177" s="5">
        <v>1</v>
      </c>
      <c r="J177" s="28">
        <v>2</v>
      </c>
      <c r="K177" s="29">
        <f t="shared" ref="K177" si="186">J177*1000</f>
        <v>2000</v>
      </c>
      <c r="L177" s="29">
        <f>K177*I177</f>
        <v>2000</v>
      </c>
      <c r="M177" s="29">
        <f t="shared" ref="M177" si="187">L177*12</f>
        <v>24000</v>
      </c>
      <c r="N177" s="99"/>
      <c r="O177" s="5">
        <f t="shared" ref="O177:O241" si="188">I177-C177</f>
        <v>0</v>
      </c>
      <c r="P177" s="29">
        <f t="shared" si="180"/>
        <v>0</v>
      </c>
      <c r="Q177" s="29">
        <f t="shared" si="181"/>
        <v>0</v>
      </c>
    </row>
    <row r="178" spans="1:17" ht="30" customHeight="1" x14ac:dyDescent="0.25">
      <c r="A178" s="25"/>
      <c r="B178" s="26" t="s">
        <v>37</v>
      </c>
      <c r="C178" s="45">
        <f>SUM(C179:C182)</f>
        <v>3</v>
      </c>
      <c r="D178" s="45"/>
      <c r="E178" s="45"/>
      <c r="F178" s="45">
        <f t="shared" ref="F178:G178" si="189">SUM(F179:F182)</f>
        <v>3250</v>
      </c>
      <c r="G178" s="45">
        <f t="shared" si="189"/>
        <v>39000</v>
      </c>
      <c r="H178" s="99"/>
      <c r="I178" s="45">
        <f>SUM(I179:I182)</f>
        <v>3</v>
      </c>
      <c r="J178" s="45"/>
      <c r="K178" s="45"/>
      <c r="L178" s="45">
        <f t="shared" ref="L178:M178" si="190">SUM(L179:L182)</f>
        <v>3400</v>
      </c>
      <c r="M178" s="45">
        <f t="shared" si="190"/>
        <v>40800</v>
      </c>
      <c r="N178" s="99"/>
      <c r="O178" s="45">
        <f t="shared" si="188"/>
        <v>0</v>
      </c>
      <c r="P178" s="45">
        <f t="shared" si="180"/>
        <v>150</v>
      </c>
      <c r="Q178" s="45">
        <f t="shared" si="181"/>
        <v>1800</v>
      </c>
    </row>
    <row r="179" spans="1:17" x14ac:dyDescent="0.25">
      <c r="A179" s="24"/>
      <c r="B179" s="10" t="s">
        <v>10</v>
      </c>
      <c r="C179" s="11">
        <v>1</v>
      </c>
      <c r="D179" s="14">
        <v>1.6</v>
      </c>
      <c r="E179" s="18">
        <f t="shared" si="134"/>
        <v>1600</v>
      </c>
      <c r="F179" s="18">
        <f>E179*C179</f>
        <v>1600</v>
      </c>
      <c r="G179" s="18">
        <f t="shared" si="137"/>
        <v>19200</v>
      </c>
      <c r="H179" s="99"/>
      <c r="I179" s="11">
        <v>1</v>
      </c>
      <c r="J179" s="14">
        <v>1.6</v>
      </c>
      <c r="K179" s="18">
        <v>1600</v>
      </c>
      <c r="L179" s="18">
        <f>K179*I179</f>
        <v>1600</v>
      </c>
      <c r="M179" s="18">
        <f t="shared" ref="M179:M182" si="191">L179*12</f>
        <v>19200</v>
      </c>
      <c r="N179" s="99"/>
      <c r="O179" s="11">
        <f t="shared" si="188"/>
        <v>0</v>
      </c>
      <c r="P179" s="18">
        <f t="shared" si="180"/>
        <v>0</v>
      </c>
      <c r="Q179" s="18">
        <f t="shared" si="181"/>
        <v>0</v>
      </c>
    </row>
    <row r="180" spans="1:17" x14ac:dyDescent="0.25">
      <c r="A180" s="24"/>
      <c r="B180" s="10" t="s">
        <v>13</v>
      </c>
      <c r="C180" s="11">
        <v>1</v>
      </c>
      <c r="D180" s="14">
        <v>1</v>
      </c>
      <c r="E180" s="18">
        <f t="shared" si="134"/>
        <v>1000</v>
      </c>
      <c r="F180" s="18">
        <f t="shared" ref="F180:F182" si="192">E180*C180</f>
        <v>1000</v>
      </c>
      <c r="G180" s="18">
        <f t="shared" si="137"/>
        <v>12000</v>
      </c>
      <c r="H180" s="99"/>
      <c r="I180" s="11">
        <v>1</v>
      </c>
      <c r="J180" s="14">
        <v>1</v>
      </c>
      <c r="K180" s="18">
        <v>1000</v>
      </c>
      <c r="L180" s="18">
        <f t="shared" ref="L180:L182" si="193">K180*I180</f>
        <v>1000</v>
      </c>
      <c r="M180" s="18">
        <f t="shared" si="191"/>
        <v>12000</v>
      </c>
      <c r="N180" s="99"/>
      <c r="O180" s="11">
        <f t="shared" si="188"/>
        <v>0</v>
      </c>
      <c r="P180" s="18">
        <f t="shared" si="180"/>
        <v>0</v>
      </c>
      <c r="Q180" s="18">
        <f t="shared" si="181"/>
        <v>0</v>
      </c>
    </row>
    <row r="181" spans="1:17" x14ac:dyDescent="0.25">
      <c r="A181" s="76"/>
      <c r="B181" s="77" t="s">
        <v>11</v>
      </c>
      <c r="C181" s="78"/>
      <c r="D181" s="79"/>
      <c r="E181" s="80"/>
      <c r="F181" s="80"/>
      <c r="G181" s="80"/>
      <c r="H181" s="99"/>
      <c r="I181" s="78">
        <v>1</v>
      </c>
      <c r="J181" s="79">
        <v>0.8</v>
      </c>
      <c r="K181" s="80">
        <v>800</v>
      </c>
      <c r="L181" s="80">
        <f t="shared" ref="L181" si="194">K181*I181</f>
        <v>800</v>
      </c>
      <c r="M181" s="80">
        <f t="shared" ref="M181" si="195">L181*12</f>
        <v>9600</v>
      </c>
      <c r="N181" s="99"/>
      <c r="O181" s="78">
        <f t="shared" ref="O181" si="196">I181-C181</f>
        <v>1</v>
      </c>
      <c r="P181" s="80">
        <f t="shared" ref="P181" si="197">L181-F181</f>
        <v>800</v>
      </c>
      <c r="Q181" s="80">
        <f t="shared" ref="Q181" si="198">M181-G181</f>
        <v>9600</v>
      </c>
    </row>
    <row r="182" spans="1:17" x14ac:dyDescent="0.25">
      <c r="A182" s="24"/>
      <c r="B182" s="10" t="s">
        <v>12</v>
      </c>
      <c r="C182" s="11">
        <v>1</v>
      </c>
      <c r="D182" s="14">
        <v>0.65</v>
      </c>
      <c r="E182" s="18">
        <f t="shared" si="134"/>
        <v>650</v>
      </c>
      <c r="F182" s="18">
        <f t="shared" si="192"/>
        <v>650</v>
      </c>
      <c r="G182" s="18">
        <f t="shared" si="137"/>
        <v>7800</v>
      </c>
      <c r="H182" s="99"/>
      <c r="I182" s="11"/>
      <c r="J182" s="14"/>
      <c r="K182" s="18"/>
      <c r="L182" s="18">
        <f t="shared" si="193"/>
        <v>0</v>
      </c>
      <c r="M182" s="18">
        <f t="shared" si="191"/>
        <v>0</v>
      </c>
      <c r="N182" s="99"/>
      <c r="O182" s="11">
        <f t="shared" si="188"/>
        <v>-1</v>
      </c>
      <c r="P182" s="90">
        <f t="shared" si="180"/>
        <v>-650</v>
      </c>
      <c r="Q182" s="90">
        <f t="shared" si="181"/>
        <v>-7800</v>
      </c>
    </row>
    <row r="183" spans="1:17" x14ac:dyDescent="0.25">
      <c r="A183" s="25"/>
      <c r="B183" s="26" t="s">
        <v>38</v>
      </c>
      <c r="C183" s="45">
        <f>SUM(C184:C186)</f>
        <v>4</v>
      </c>
      <c r="D183" s="45"/>
      <c r="E183" s="45"/>
      <c r="F183" s="45">
        <f t="shared" ref="F183:G183" si="199">SUM(F184:F186)</f>
        <v>3900</v>
      </c>
      <c r="G183" s="45">
        <f t="shared" si="199"/>
        <v>46800</v>
      </c>
      <c r="H183" s="99"/>
      <c r="I183" s="45">
        <f>SUM(I184:I186)</f>
        <v>4</v>
      </c>
      <c r="J183" s="45"/>
      <c r="K183" s="45"/>
      <c r="L183" s="45">
        <f t="shared" ref="L183:M183" si="200">SUM(L184:L186)</f>
        <v>3900</v>
      </c>
      <c r="M183" s="45">
        <f t="shared" si="200"/>
        <v>46800</v>
      </c>
      <c r="N183" s="99"/>
      <c r="O183" s="45">
        <f t="shared" si="188"/>
        <v>0</v>
      </c>
      <c r="P183" s="45">
        <f t="shared" si="180"/>
        <v>0</v>
      </c>
      <c r="Q183" s="45">
        <f t="shared" si="181"/>
        <v>0</v>
      </c>
    </row>
    <row r="184" spans="1:17" x14ac:dyDescent="0.25">
      <c r="A184" s="24"/>
      <c r="B184" s="10" t="s">
        <v>39</v>
      </c>
      <c r="C184" s="11">
        <v>1</v>
      </c>
      <c r="D184" s="14">
        <v>1.6</v>
      </c>
      <c r="E184" s="18">
        <f t="shared" ref="E184:E218" si="201">D184*1000</f>
        <v>1600</v>
      </c>
      <c r="F184" s="18">
        <f>E184*C184</f>
        <v>1600</v>
      </c>
      <c r="G184" s="18">
        <f t="shared" si="137"/>
        <v>19200</v>
      </c>
      <c r="H184" s="99"/>
      <c r="I184" s="11">
        <v>1</v>
      </c>
      <c r="J184" s="14">
        <v>1.6</v>
      </c>
      <c r="K184" s="18">
        <v>1600</v>
      </c>
      <c r="L184" s="18">
        <f>K184*I184</f>
        <v>1600</v>
      </c>
      <c r="M184" s="18">
        <f t="shared" ref="M184:M186" si="202">L184*12</f>
        <v>19200</v>
      </c>
      <c r="N184" s="99"/>
      <c r="O184" s="11">
        <f t="shared" si="188"/>
        <v>0</v>
      </c>
      <c r="P184" s="18">
        <f t="shared" si="180"/>
        <v>0</v>
      </c>
      <c r="Q184" s="18">
        <f t="shared" si="181"/>
        <v>0</v>
      </c>
    </row>
    <row r="185" spans="1:17" x14ac:dyDescent="0.25">
      <c r="A185" s="24"/>
      <c r="B185" s="10" t="s">
        <v>13</v>
      </c>
      <c r="C185" s="11">
        <v>1</v>
      </c>
      <c r="D185" s="14">
        <v>1</v>
      </c>
      <c r="E185" s="18">
        <f t="shared" si="201"/>
        <v>1000</v>
      </c>
      <c r="F185" s="18">
        <f>E185*C185</f>
        <v>1000</v>
      </c>
      <c r="G185" s="18">
        <f t="shared" ref="G185:G219" si="203">F185*12</f>
        <v>12000</v>
      </c>
      <c r="H185" s="99"/>
      <c r="I185" s="11">
        <v>1</v>
      </c>
      <c r="J185" s="14">
        <v>1</v>
      </c>
      <c r="K185" s="18">
        <v>1000</v>
      </c>
      <c r="L185" s="18">
        <f>K185*I185</f>
        <v>1000</v>
      </c>
      <c r="M185" s="18">
        <f t="shared" si="202"/>
        <v>12000</v>
      </c>
      <c r="N185" s="99"/>
      <c r="O185" s="11">
        <f t="shared" si="188"/>
        <v>0</v>
      </c>
      <c r="P185" s="18">
        <f t="shared" si="180"/>
        <v>0</v>
      </c>
      <c r="Q185" s="18">
        <f t="shared" si="181"/>
        <v>0</v>
      </c>
    </row>
    <row r="186" spans="1:17" x14ac:dyDescent="0.25">
      <c r="A186" s="24"/>
      <c r="B186" s="10" t="s">
        <v>12</v>
      </c>
      <c r="C186" s="11">
        <v>2</v>
      </c>
      <c r="D186" s="14">
        <v>0.65</v>
      </c>
      <c r="E186" s="18">
        <f t="shared" si="201"/>
        <v>650</v>
      </c>
      <c r="F186" s="18">
        <f>E186*C186</f>
        <v>1300</v>
      </c>
      <c r="G186" s="18">
        <f t="shared" si="203"/>
        <v>15600</v>
      </c>
      <c r="H186" s="99"/>
      <c r="I186" s="11">
        <v>2</v>
      </c>
      <c r="J186" s="14">
        <v>0.65</v>
      </c>
      <c r="K186" s="18">
        <v>650</v>
      </c>
      <c r="L186" s="18">
        <f>K186*I186</f>
        <v>1300</v>
      </c>
      <c r="M186" s="18">
        <f t="shared" si="202"/>
        <v>15600</v>
      </c>
      <c r="N186" s="99"/>
      <c r="O186" s="11">
        <f t="shared" si="188"/>
        <v>0</v>
      </c>
      <c r="P186" s="18">
        <f t="shared" si="180"/>
        <v>0</v>
      </c>
      <c r="Q186" s="18">
        <f t="shared" si="181"/>
        <v>0</v>
      </c>
    </row>
    <row r="187" spans="1:17" ht="25.5" x14ac:dyDescent="0.25">
      <c r="A187" s="25"/>
      <c r="B187" s="26" t="s">
        <v>40</v>
      </c>
      <c r="C187" s="45">
        <f>SUM(C188:C190)</f>
        <v>9</v>
      </c>
      <c r="D187" s="45"/>
      <c r="E187" s="45"/>
      <c r="F187" s="45">
        <f>SUM(F188:F190)</f>
        <v>7250</v>
      </c>
      <c r="G187" s="45">
        <f>SUM(G188:G190)</f>
        <v>87000</v>
      </c>
      <c r="H187" s="99"/>
      <c r="I187" s="45">
        <f>SUM(I188:I190)</f>
        <v>9</v>
      </c>
      <c r="J187" s="45"/>
      <c r="K187" s="45"/>
      <c r="L187" s="45">
        <f>SUM(L188:L190)</f>
        <v>7250</v>
      </c>
      <c r="M187" s="45">
        <f>SUM(M188:M190)</f>
        <v>87000</v>
      </c>
      <c r="N187" s="99"/>
      <c r="O187" s="45">
        <f t="shared" si="188"/>
        <v>0</v>
      </c>
      <c r="P187" s="45">
        <f t="shared" si="180"/>
        <v>0</v>
      </c>
      <c r="Q187" s="45">
        <f t="shared" si="181"/>
        <v>0</v>
      </c>
    </row>
    <row r="188" spans="1:17" x14ac:dyDescent="0.25">
      <c r="A188" s="24"/>
      <c r="B188" s="10" t="s">
        <v>39</v>
      </c>
      <c r="C188" s="11">
        <v>1</v>
      </c>
      <c r="D188" s="14">
        <v>1.6</v>
      </c>
      <c r="E188" s="18">
        <f t="shared" si="201"/>
        <v>1600</v>
      </c>
      <c r="F188" s="18">
        <f>E188*C188</f>
        <v>1600</v>
      </c>
      <c r="G188" s="18">
        <f t="shared" si="203"/>
        <v>19200</v>
      </c>
      <c r="H188" s="99"/>
      <c r="I188" s="11">
        <v>1</v>
      </c>
      <c r="J188" s="14">
        <v>1.6</v>
      </c>
      <c r="K188" s="18">
        <v>1600</v>
      </c>
      <c r="L188" s="18">
        <f>K188*I188</f>
        <v>1600</v>
      </c>
      <c r="M188" s="18">
        <f t="shared" ref="M188:M190" si="204">L188*12</f>
        <v>19200</v>
      </c>
      <c r="N188" s="99"/>
      <c r="O188" s="11">
        <f t="shared" si="188"/>
        <v>0</v>
      </c>
      <c r="P188" s="18">
        <f t="shared" si="180"/>
        <v>0</v>
      </c>
      <c r="Q188" s="18">
        <f t="shared" si="181"/>
        <v>0</v>
      </c>
    </row>
    <row r="189" spans="1:17" x14ac:dyDescent="0.25">
      <c r="A189" s="24"/>
      <c r="B189" s="10" t="s">
        <v>11</v>
      </c>
      <c r="C189" s="11">
        <v>3</v>
      </c>
      <c r="D189" s="14">
        <v>0.8</v>
      </c>
      <c r="E189" s="18">
        <f t="shared" si="201"/>
        <v>800</v>
      </c>
      <c r="F189" s="18">
        <f>E189*C189</f>
        <v>2400</v>
      </c>
      <c r="G189" s="18">
        <f t="shared" si="203"/>
        <v>28800</v>
      </c>
      <c r="H189" s="99"/>
      <c r="I189" s="11">
        <v>3</v>
      </c>
      <c r="J189" s="14">
        <v>0.8</v>
      </c>
      <c r="K189" s="18">
        <v>800</v>
      </c>
      <c r="L189" s="18">
        <f>K189*I189</f>
        <v>2400</v>
      </c>
      <c r="M189" s="18">
        <f t="shared" si="204"/>
        <v>28800</v>
      </c>
      <c r="N189" s="99"/>
      <c r="O189" s="11">
        <f t="shared" si="188"/>
        <v>0</v>
      </c>
      <c r="P189" s="18">
        <f t="shared" si="180"/>
        <v>0</v>
      </c>
      <c r="Q189" s="18">
        <f t="shared" si="181"/>
        <v>0</v>
      </c>
    </row>
    <row r="190" spans="1:17" x14ac:dyDescent="0.25">
      <c r="A190" s="24"/>
      <c r="B190" s="10" t="s">
        <v>12</v>
      </c>
      <c r="C190" s="11">
        <v>5</v>
      </c>
      <c r="D190" s="14">
        <v>0.65</v>
      </c>
      <c r="E190" s="18">
        <f t="shared" si="201"/>
        <v>650</v>
      </c>
      <c r="F190" s="18">
        <f>E190*C190</f>
        <v>3250</v>
      </c>
      <c r="G190" s="18">
        <f t="shared" si="203"/>
        <v>39000</v>
      </c>
      <c r="H190" s="99"/>
      <c r="I190" s="11">
        <v>5</v>
      </c>
      <c r="J190" s="14">
        <v>0.65</v>
      </c>
      <c r="K190" s="18">
        <v>650</v>
      </c>
      <c r="L190" s="18">
        <f>K190*I190</f>
        <v>3250</v>
      </c>
      <c r="M190" s="18">
        <f t="shared" si="204"/>
        <v>39000</v>
      </c>
      <c r="N190" s="99"/>
      <c r="O190" s="11">
        <f t="shared" si="188"/>
        <v>0</v>
      </c>
      <c r="P190" s="18">
        <f t="shared" si="180"/>
        <v>0</v>
      </c>
      <c r="Q190" s="18">
        <f t="shared" si="181"/>
        <v>0</v>
      </c>
    </row>
    <row r="191" spans="1:17" x14ac:dyDescent="0.25">
      <c r="A191" s="25"/>
      <c r="B191" s="26" t="s">
        <v>41</v>
      </c>
      <c r="C191" s="45">
        <f>SUM(C192:C195)</f>
        <v>8</v>
      </c>
      <c r="D191" s="45"/>
      <c r="E191" s="45"/>
      <c r="F191" s="45">
        <f t="shared" ref="F191:G191" si="205">SUM(F192:F195)</f>
        <v>6650</v>
      </c>
      <c r="G191" s="45">
        <f t="shared" si="205"/>
        <v>79800</v>
      </c>
      <c r="H191" s="99"/>
      <c r="I191" s="45">
        <f>SUM(I192:I195)</f>
        <v>8</v>
      </c>
      <c r="J191" s="45"/>
      <c r="K191" s="45"/>
      <c r="L191" s="45">
        <f t="shared" ref="L191:M191" si="206">SUM(L192:L195)</f>
        <v>6650</v>
      </c>
      <c r="M191" s="45">
        <f t="shared" si="206"/>
        <v>79800</v>
      </c>
      <c r="N191" s="99"/>
      <c r="O191" s="45">
        <f t="shared" si="188"/>
        <v>0</v>
      </c>
      <c r="P191" s="45">
        <f t="shared" si="180"/>
        <v>0</v>
      </c>
      <c r="Q191" s="45">
        <f t="shared" si="181"/>
        <v>0</v>
      </c>
    </row>
    <row r="192" spans="1:17" x14ac:dyDescent="0.25">
      <c r="A192" s="24"/>
      <c r="B192" s="10" t="s">
        <v>39</v>
      </c>
      <c r="C192" s="11">
        <v>1</v>
      </c>
      <c r="D192" s="14">
        <v>1.6</v>
      </c>
      <c r="E192" s="18">
        <f t="shared" si="201"/>
        <v>1600</v>
      </c>
      <c r="F192" s="18">
        <f>E192*C192</f>
        <v>1600</v>
      </c>
      <c r="G192" s="18">
        <f t="shared" si="203"/>
        <v>19200</v>
      </c>
      <c r="H192" s="99"/>
      <c r="I192" s="11">
        <v>1</v>
      </c>
      <c r="J192" s="14">
        <v>1.6</v>
      </c>
      <c r="K192" s="18">
        <v>1600</v>
      </c>
      <c r="L192" s="18">
        <f>K192*I192</f>
        <v>1600</v>
      </c>
      <c r="M192" s="18">
        <f t="shared" ref="M192:M195" si="207">L192*12</f>
        <v>19200</v>
      </c>
      <c r="N192" s="99"/>
      <c r="O192" s="11">
        <f t="shared" si="188"/>
        <v>0</v>
      </c>
      <c r="P192" s="18">
        <f t="shared" si="180"/>
        <v>0</v>
      </c>
      <c r="Q192" s="18">
        <f t="shared" si="181"/>
        <v>0</v>
      </c>
    </row>
    <row r="193" spans="1:17" x14ac:dyDescent="0.25">
      <c r="A193" s="24"/>
      <c r="B193" s="10" t="s">
        <v>13</v>
      </c>
      <c r="C193" s="11">
        <v>1</v>
      </c>
      <c r="D193" s="14">
        <v>1</v>
      </c>
      <c r="E193" s="18">
        <f t="shared" si="201"/>
        <v>1000</v>
      </c>
      <c r="F193" s="18">
        <f>E193*C193</f>
        <v>1000</v>
      </c>
      <c r="G193" s="18">
        <f t="shared" si="203"/>
        <v>12000</v>
      </c>
      <c r="H193" s="99"/>
      <c r="I193" s="11">
        <v>1</v>
      </c>
      <c r="J193" s="14">
        <v>1</v>
      </c>
      <c r="K193" s="18">
        <v>1000</v>
      </c>
      <c r="L193" s="18">
        <f>K193*I193</f>
        <v>1000</v>
      </c>
      <c r="M193" s="18">
        <f t="shared" si="207"/>
        <v>12000</v>
      </c>
      <c r="N193" s="99"/>
      <c r="O193" s="11">
        <f t="shared" si="188"/>
        <v>0</v>
      </c>
      <c r="P193" s="18">
        <f t="shared" si="180"/>
        <v>0</v>
      </c>
      <c r="Q193" s="18">
        <f t="shared" si="181"/>
        <v>0</v>
      </c>
    </row>
    <row r="194" spans="1:17" x14ac:dyDescent="0.25">
      <c r="A194" s="24"/>
      <c r="B194" s="10" t="s">
        <v>11</v>
      </c>
      <c r="C194" s="11">
        <v>1</v>
      </c>
      <c r="D194" s="14">
        <v>0.8</v>
      </c>
      <c r="E194" s="18">
        <f t="shared" si="201"/>
        <v>800</v>
      </c>
      <c r="F194" s="18">
        <f>E194*C194</f>
        <v>800</v>
      </c>
      <c r="G194" s="18">
        <f t="shared" si="203"/>
        <v>9600</v>
      </c>
      <c r="H194" s="99"/>
      <c r="I194" s="11">
        <v>1</v>
      </c>
      <c r="J194" s="14">
        <v>0.8</v>
      </c>
      <c r="K194" s="18">
        <v>800</v>
      </c>
      <c r="L194" s="18">
        <f>K194*I194</f>
        <v>800</v>
      </c>
      <c r="M194" s="18">
        <f t="shared" si="207"/>
        <v>9600</v>
      </c>
      <c r="N194" s="99"/>
      <c r="O194" s="11">
        <f t="shared" si="188"/>
        <v>0</v>
      </c>
      <c r="P194" s="18">
        <f t="shared" si="180"/>
        <v>0</v>
      </c>
      <c r="Q194" s="18">
        <f t="shared" si="181"/>
        <v>0</v>
      </c>
    </row>
    <row r="195" spans="1:17" x14ac:dyDescent="0.25">
      <c r="A195" s="24"/>
      <c r="B195" s="10" t="s">
        <v>12</v>
      </c>
      <c r="C195" s="11">
        <v>5</v>
      </c>
      <c r="D195" s="14">
        <v>0.65</v>
      </c>
      <c r="E195" s="18">
        <f t="shared" si="201"/>
        <v>650</v>
      </c>
      <c r="F195" s="18">
        <f>E195*C195</f>
        <v>3250</v>
      </c>
      <c r="G195" s="18">
        <f t="shared" si="203"/>
        <v>39000</v>
      </c>
      <c r="H195" s="99"/>
      <c r="I195" s="11">
        <v>5</v>
      </c>
      <c r="J195" s="14">
        <v>0.65</v>
      </c>
      <c r="K195" s="18">
        <v>650</v>
      </c>
      <c r="L195" s="18">
        <f>K195*I195</f>
        <v>3250</v>
      </c>
      <c r="M195" s="18">
        <f t="shared" si="207"/>
        <v>39000</v>
      </c>
      <c r="N195" s="99"/>
      <c r="O195" s="11">
        <f t="shared" si="188"/>
        <v>0</v>
      </c>
      <c r="P195" s="18">
        <f t="shared" si="180"/>
        <v>0</v>
      </c>
      <c r="Q195" s="18">
        <f t="shared" si="181"/>
        <v>0</v>
      </c>
    </row>
    <row r="196" spans="1:17" ht="30" customHeight="1" x14ac:dyDescent="0.25">
      <c r="A196" s="25"/>
      <c r="B196" s="26" t="s">
        <v>42</v>
      </c>
      <c r="C196" s="45">
        <f>SUM(C197:C200)</f>
        <v>12</v>
      </c>
      <c r="D196" s="45"/>
      <c r="E196" s="45"/>
      <c r="F196" s="45">
        <f t="shared" ref="F196:G196" si="208">SUM(F197:F200)</f>
        <v>9700</v>
      </c>
      <c r="G196" s="45">
        <f t="shared" si="208"/>
        <v>116400</v>
      </c>
      <c r="H196" s="99"/>
      <c r="I196" s="45">
        <f>SUM(I197:I200)</f>
        <v>10</v>
      </c>
      <c r="J196" s="45"/>
      <c r="K196" s="45"/>
      <c r="L196" s="45">
        <f t="shared" ref="L196:M196" si="209">SUM(L197:L200)</f>
        <v>8400</v>
      </c>
      <c r="M196" s="45">
        <f t="shared" si="209"/>
        <v>100800</v>
      </c>
      <c r="N196" s="99"/>
      <c r="O196" s="45">
        <f t="shared" si="188"/>
        <v>-2</v>
      </c>
      <c r="P196" s="45">
        <f t="shared" si="180"/>
        <v>-1300</v>
      </c>
      <c r="Q196" s="45">
        <f t="shared" si="181"/>
        <v>-15600</v>
      </c>
    </row>
    <row r="197" spans="1:17" x14ac:dyDescent="0.25">
      <c r="A197" s="24"/>
      <c r="B197" s="10" t="s">
        <v>39</v>
      </c>
      <c r="C197" s="11">
        <v>1</v>
      </c>
      <c r="D197" s="14">
        <v>1.6</v>
      </c>
      <c r="E197" s="18">
        <f t="shared" si="201"/>
        <v>1600</v>
      </c>
      <c r="F197" s="18">
        <f>E197*C197</f>
        <v>1600</v>
      </c>
      <c r="G197" s="18">
        <f t="shared" si="203"/>
        <v>19200</v>
      </c>
      <c r="H197" s="99"/>
      <c r="I197" s="11">
        <v>1</v>
      </c>
      <c r="J197" s="14">
        <v>1.6</v>
      </c>
      <c r="K197" s="18">
        <v>1600</v>
      </c>
      <c r="L197" s="18">
        <f>K197*I197</f>
        <v>1600</v>
      </c>
      <c r="M197" s="18">
        <f t="shared" ref="M197:M200" si="210">L197*12</f>
        <v>19200</v>
      </c>
      <c r="N197" s="99"/>
      <c r="O197" s="11">
        <f t="shared" si="188"/>
        <v>0</v>
      </c>
      <c r="P197" s="18">
        <f t="shared" si="180"/>
        <v>0</v>
      </c>
      <c r="Q197" s="18">
        <f t="shared" si="181"/>
        <v>0</v>
      </c>
    </row>
    <row r="198" spans="1:17" x14ac:dyDescent="0.25">
      <c r="A198" s="24"/>
      <c r="B198" s="10" t="s">
        <v>13</v>
      </c>
      <c r="C198" s="11">
        <v>1</v>
      </c>
      <c r="D198" s="14">
        <v>1</v>
      </c>
      <c r="E198" s="18">
        <f t="shared" si="201"/>
        <v>1000</v>
      </c>
      <c r="F198" s="18">
        <f>E198*C198</f>
        <v>1000</v>
      </c>
      <c r="G198" s="18">
        <f t="shared" si="203"/>
        <v>12000</v>
      </c>
      <c r="H198" s="99"/>
      <c r="I198" s="11">
        <v>1</v>
      </c>
      <c r="J198" s="14">
        <v>1</v>
      </c>
      <c r="K198" s="18">
        <v>1000</v>
      </c>
      <c r="L198" s="18">
        <f>K198*I198</f>
        <v>1000</v>
      </c>
      <c r="M198" s="18">
        <f t="shared" si="210"/>
        <v>12000</v>
      </c>
      <c r="N198" s="99"/>
      <c r="O198" s="11">
        <f t="shared" si="188"/>
        <v>0</v>
      </c>
      <c r="P198" s="18">
        <f t="shared" si="180"/>
        <v>0</v>
      </c>
      <c r="Q198" s="18">
        <f t="shared" si="181"/>
        <v>0</v>
      </c>
    </row>
    <row r="199" spans="1:17" x14ac:dyDescent="0.25">
      <c r="A199" s="24"/>
      <c r="B199" s="10" t="s">
        <v>11</v>
      </c>
      <c r="C199" s="11">
        <v>4</v>
      </c>
      <c r="D199" s="14">
        <v>0.8</v>
      </c>
      <c r="E199" s="18">
        <f t="shared" si="201"/>
        <v>800</v>
      </c>
      <c r="F199" s="18">
        <f>E199*C199</f>
        <v>3200</v>
      </c>
      <c r="G199" s="18">
        <f t="shared" si="203"/>
        <v>38400</v>
      </c>
      <c r="H199" s="99"/>
      <c r="I199" s="11">
        <v>4</v>
      </c>
      <c r="J199" s="14">
        <v>0.8</v>
      </c>
      <c r="K199" s="18">
        <v>800</v>
      </c>
      <c r="L199" s="18">
        <f>K199*I199</f>
        <v>3200</v>
      </c>
      <c r="M199" s="18">
        <f t="shared" si="210"/>
        <v>38400</v>
      </c>
      <c r="N199" s="99"/>
      <c r="O199" s="11">
        <f t="shared" si="188"/>
        <v>0</v>
      </c>
      <c r="P199" s="18">
        <f t="shared" si="180"/>
        <v>0</v>
      </c>
      <c r="Q199" s="18">
        <f t="shared" si="181"/>
        <v>0</v>
      </c>
    </row>
    <row r="200" spans="1:17" x14ac:dyDescent="0.25">
      <c r="A200" s="24"/>
      <c r="B200" s="10" t="s">
        <v>12</v>
      </c>
      <c r="C200" s="78">
        <v>6</v>
      </c>
      <c r="D200" s="14">
        <v>0.65</v>
      </c>
      <c r="E200" s="18">
        <f t="shared" si="201"/>
        <v>650</v>
      </c>
      <c r="F200" s="18">
        <f>E200*C200</f>
        <v>3900</v>
      </c>
      <c r="G200" s="18">
        <f t="shared" si="203"/>
        <v>46800</v>
      </c>
      <c r="H200" s="99"/>
      <c r="I200" s="78">
        <v>4</v>
      </c>
      <c r="J200" s="14">
        <v>0.65</v>
      </c>
      <c r="K200" s="18">
        <v>650</v>
      </c>
      <c r="L200" s="18">
        <f>K200*I200</f>
        <v>2600</v>
      </c>
      <c r="M200" s="18">
        <f t="shared" si="210"/>
        <v>31200</v>
      </c>
      <c r="N200" s="99"/>
      <c r="O200" s="11">
        <f t="shared" si="188"/>
        <v>-2</v>
      </c>
      <c r="P200" s="90">
        <f t="shared" si="180"/>
        <v>-1300</v>
      </c>
      <c r="Q200" s="90">
        <f t="shared" si="181"/>
        <v>-15600</v>
      </c>
    </row>
    <row r="201" spans="1:17" x14ac:dyDescent="0.25">
      <c r="A201" s="25"/>
      <c r="B201" s="26" t="s">
        <v>43</v>
      </c>
      <c r="C201" s="45">
        <f>SUM(C202:C203)</f>
        <v>2</v>
      </c>
      <c r="D201" s="45"/>
      <c r="E201" s="45"/>
      <c r="F201" s="45">
        <f t="shared" ref="F201:G201" si="211">SUM(F202:F203)</f>
        <v>1450</v>
      </c>
      <c r="G201" s="45">
        <f t="shared" si="211"/>
        <v>17400</v>
      </c>
      <c r="H201" s="99"/>
      <c r="I201" s="45">
        <f>SUM(I202:I203)</f>
        <v>2</v>
      </c>
      <c r="J201" s="45"/>
      <c r="K201" s="45"/>
      <c r="L201" s="45">
        <f t="shared" ref="L201:M201" si="212">SUM(L202:L203)</f>
        <v>1450</v>
      </c>
      <c r="M201" s="45">
        <f t="shared" si="212"/>
        <v>17400</v>
      </c>
      <c r="N201" s="99"/>
      <c r="O201" s="45">
        <f t="shared" si="188"/>
        <v>0</v>
      </c>
      <c r="P201" s="45">
        <f t="shared" si="180"/>
        <v>0</v>
      </c>
      <c r="Q201" s="45">
        <f t="shared" si="181"/>
        <v>0</v>
      </c>
    </row>
    <row r="202" spans="1:17" x14ac:dyDescent="0.25">
      <c r="A202" s="24"/>
      <c r="B202" s="10" t="s">
        <v>11</v>
      </c>
      <c r="C202" s="11">
        <v>1</v>
      </c>
      <c r="D202" s="14">
        <v>0.8</v>
      </c>
      <c r="E202" s="18">
        <f t="shared" si="201"/>
        <v>800</v>
      </c>
      <c r="F202" s="18">
        <f>E202*C202</f>
        <v>800</v>
      </c>
      <c r="G202" s="18">
        <f t="shared" si="203"/>
        <v>9600</v>
      </c>
      <c r="H202" s="99"/>
      <c r="I202" s="11">
        <v>1</v>
      </c>
      <c r="J202" s="14">
        <v>0.8</v>
      </c>
      <c r="K202" s="18">
        <v>800</v>
      </c>
      <c r="L202" s="18">
        <f>K202*I202</f>
        <v>800</v>
      </c>
      <c r="M202" s="18">
        <f t="shared" ref="M202:M203" si="213">L202*12</f>
        <v>9600</v>
      </c>
      <c r="N202" s="99"/>
      <c r="O202" s="11">
        <f t="shared" si="188"/>
        <v>0</v>
      </c>
      <c r="P202" s="18">
        <f t="shared" si="180"/>
        <v>0</v>
      </c>
      <c r="Q202" s="18">
        <f t="shared" si="181"/>
        <v>0</v>
      </c>
    </row>
    <row r="203" spans="1:17" x14ac:dyDescent="0.25">
      <c r="A203" s="24"/>
      <c r="B203" s="10" t="s">
        <v>12</v>
      </c>
      <c r="C203" s="11">
        <v>1</v>
      </c>
      <c r="D203" s="14">
        <v>0.65</v>
      </c>
      <c r="E203" s="18">
        <f t="shared" si="201"/>
        <v>650</v>
      </c>
      <c r="F203" s="18">
        <f>E203*C203</f>
        <v>650</v>
      </c>
      <c r="G203" s="18">
        <f t="shared" si="203"/>
        <v>7800</v>
      </c>
      <c r="H203" s="99"/>
      <c r="I203" s="11">
        <v>1</v>
      </c>
      <c r="J203" s="14">
        <v>0.65</v>
      </c>
      <c r="K203" s="18">
        <v>650</v>
      </c>
      <c r="L203" s="18">
        <f>K203*I203</f>
        <v>650</v>
      </c>
      <c r="M203" s="18">
        <f t="shared" si="213"/>
        <v>7800</v>
      </c>
      <c r="N203" s="99"/>
      <c r="O203" s="11">
        <f t="shared" si="188"/>
        <v>0</v>
      </c>
      <c r="P203" s="18">
        <f t="shared" si="180"/>
        <v>0</v>
      </c>
      <c r="Q203" s="18">
        <f t="shared" si="181"/>
        <v>0</v>
      </c>
    </row>
    <row r="204" spans="1:17" x14ac:dyDescent="0.25">
      <c r="A204" s="25"/>
      <c r="B204" s="26" t="s">
        <v>44</v>
      </c>
      <c r="C204" s="45">
        <f>SUM(C205)</f>
        <v>3</v>
      </c>
      <c r="D204" s="45"/>
      <c r="E204" s="45"/>
      <c r="F204" s="45">
        <f t="shared" ref="F204:G204" si="214">SUM(F205)</f>
        <v>1950</v>
      </c>
      <c r="G204" s="45">
        <f t="shared" si="214"/>
        <v>23400</v>
      </c>
      <c r="H204" s="99"/>
      <c r="I204" s="45">
        <f>SUM(I205)</f>
        <v>4</v>
      </c>
      <c r="J204" s="45"/>
      <c r="K204" s="45"/>
      <c r="L204" s="45">
        <f t="shared" ref="L204:M204" si="215">SUM(L205)</f>
        <v>2600</v>
      </c>
      <c r="M204" s="45">
        <f t="shared" si="215"/>
        <v>31200</v>
      </c>
      <c r="N204" s="99"/>
      <c r="O204" s="45">
        <f t="shared" si="188"/>
        <v>1</v>
      </c>
      <c r="P204" s="45">
        <f t="shared" si="180"/>
        <v>650</v>
      </c>
      <c r="Q204" s="45">
        <f t="shared" si="181"/>
        <v>7800</v>
      </c>
    </row>
    <row r="205" spans="1:17" x14ac:dyDescent="0.25">
      <c r="A205" s="24"/>
      <c r="B205" s="10" t="s">
        <v>12</v>
      </c>
      <c r="C205" s="78">
        <v>3</v>
      </c>
      <c r="D205" s="14">
        <v>0.65</v>
      </c>
      <c r="E205" s="18">
        <f t="shared" si="201"/>
        <v>650</v>
      </c>
      <c r="F205" s="18">
        <f>E205*C205</f>
        <v>1950</v>
      </c>
      <c r="G205" s="18">
        <f t="shared" si="203"/>
        <v>23400</v>
      </c>
      <c r="H205" s="99"/>
      <c r="I205" s="78">
        <v>4</v>
      </c>
      <c r="J205" s="14">
        <v>0.65</v>
      </c>
      <c r="K205" s="18">
        <v>650</v>
      </c>
      <c r="L205" s="18">
        <f>K205*I205</f>
        <v>2600</v>
      </c>
      <c r="M205" s="18">
        <f t="shared" ref="M205" si="216">L205*12</f>
        <v>31200</v>
      </c>
      <c r="N205" s="99"/>
      <c r="O205" s="11">
        <f t="shared" si="188"/>
        <v>1</v>
      </c>
      <c r="P205" s="18">
        <f t="shared" si="180"/>
        <v>650</v>
      </c>
      <c r="Q205" s="18">
        <f t="shared" si="181"/>
        <v>7800</v>
      </c>
    </row>
    <row r="206" spans="1:17" ht="39.950000000000003" customHeight="1" x14ac:dyDescent="0.25">
      <c r="A206" s="22"/>
      <c r="B206" s="21" t="s">
        <v>45</v>
      </c>
      <c r="C206" s="46">
        <f>C207+C208+C213+C217+C221+C225</f>
        <v>27</v>
      </c>
      <c r="D206" s="46"/>
      <c r="E206" s="46"/>
      <c r="F206" s="46">
        <f>F207+F208+F213+F217+F221+F225</f>
        <v>27100</v>
      </c>
      <c r="G206" s="46">
        <f t="shared" ref="G206" si="217">G207+G208+G213+G217+G221+G225</f>
        <v>325200</v>
      </c>
      <c r="H206" s="99"/>
      <c r="I206" s="46">
        <f>I207+I208+I213+I217+I221+I225</f>
        <v>27</v>
      </c>
      <c r="J206" s="46"/>
      <c r="K206" s="46"/>
      <c r="L206" s="46">
        <f>L207+L208+L213+L217+L221+L225</f>
        <v>26950</v>
      </c>
      <c r="M206" s="46">
        <f t="shared" ref="M206" si="218">M207+M208+M213+M217+M221+M225</f>
        <v>323400</v>
      </c>
      <c r="N206" s="99"/>
      <c r="O206" s="46">
        <f t="shared" si="188"/>
        <v>0</v>
      </c>
      <c r="P206" s="46">
        <f t="shared" si="180"/>
        <v>-150</v>
      </c>
      <c r="Q206" s="46">
        <f t="shared" si="181"/>
        <v>-1800</v>
      </c>
    </row>
    <row r="207" spans="1:17" ht="15.75" x14ac:dyDescent="0.3">
      <c r="A207" s="20"/>
      <c r="B207" s="4" t="s">
        <v>15</v>
      </c>
      <c r="C207" s="5">
        <v>1</v>
      </c>
      <c r="D207" s="28">
        <v>2</v>
      </c>
      <c r="E207" s="29">
        <f t="shared" ref="E207" si="219">D207*1000</f>
        <v>2000</v>
      </c>
      <c r="F207" s="29">
        <f>E207*C207</f>
        <v>2000</v>
      </c>
      <c r="G207" s="29">
        <f t="shared" ref="G207" si="220">F207*12</f>
        <v>24000</v>
      </c>
      <c r="H207" s="99"/>
      <c r="I207" s="5">
        <v>1</v>
      </c>
      <c r="J207" s="28">
        <v>2</v>
      </c>
      <c r="K207" s="29">
        <f t="shared" ref="K207" si="221">J207*1000</f>
        <v>2000</v>
      </c>
      <c r="L207" s="29">
        <f>K207*I207</f>
        <v>2000</v>
      </c>
      <c r="M207" s="29">
        <f t="shared" ref="M207" si="222">L207*12</f>
        <v>24000</v>
      </c>
      <c r="N207" s="99"/>
      <c r="O207" s="5">
        <f t="shared" si="188"/>
        <v>0</v>
      </c>
      <c r="P207" s="29">
        <f t="shared" si="180"/>
        <v>0</v>
      </c>
      <c r="Q207" s="29">
        <f t="shared" si="181"/>
        <v>0</v>
      </c>
    </row>
    <row r="208" spans="1:17" x14ac:dyDescent="0.25">
      <c r="A208" s="25"/>
      <c r="B208" s="26" t="s">
        <v>46</v>
      </c>
      <c r="C208" s="45">
        <f>SUM(C209:C212)</f>
        <v>10</v>
      </c>
      <c r="D208" s="45"/>
      <c r="E208" s="45"/>
      <c r="F208" s="45">
        <f t="shared" ref="F208:G208" si="223">SUM(F209:F212)</f>
        <v>9450</v>
      </c>
      <c r="G208" s="45">
        <f t="shared" si="223"/>
        <v>113400</v>
      </c>
      <c r="H208" s="99"/>
      <c r="I208" s="45">
        <f>SUM(I209:I212)</f>
        <v>10</v>
      </c>
      <c r="J208" s="45"/>
      <c r="K208" s="45"/>
      <c r="L208" s="45">
        <f t="shared" ref="L208:M208" si="224">SUM(L209:L212)</f>
        <v>9450</v>
      </c>
      <c r="M208" s="45">
        <f t="shared" si="224"/>
        <v>113400</v>
      </c>
      <c r="N208" s="99"/>
      <c r="O208" s="45">
        <f t="shared" si="188"/>
        <v>0</v>
      </c>
      <c r="P208" s="45">
        <f t="shared" si="180"/>
        <v>0</v>
      </c>
      <c r="Q208" s="45">
        <f t="shared" si="181"/>
        <v>0</v>
      </c>
    </row>
    <row r="209" spans="1:17" x14ac:dyDescent="0.25">
      <c r="A209" s="24"/>
      <c r="B209" s="10" t="s">
        <v>39</v>
      </c>
      <c r="C209" s="11">
        <v>1</v>
      </c>
      <c r="D209" s="14">
        <v>1.6</v>
      </c>
      <c r="E209" s="18">
        <f t="shared" si="201"/>
        <v>1600</v>
      </c>
      <c r="F209" s="18">
        <f>E209*C209</f>
        <v>1600</v>
      </c>
      <c r="G209" s="18">
        <f t="shared" si="203"/>
        <v>19200</v>
      </c>
      <c r="H209" s="99"/>
      <c r="I209" s="11">
        <v>1</v>
      </c>
      <c r="J209" s="14">
        <v>1.6</v>
      </c>
      <c r="K209" s="18">
        <v>1600</v>
      </c>
      <c r="L209" s="18">
        <f>K209*I209</f>
        <v>1600</v>
      </c>
      <c r="M209" s="18">
        <f t="shared" ref="M209:M212" si="225">L209*12</f>
        <v>19200</v>
      </c>
      <c r="N209" s="99"/>
      <c r="O209" s="11">
        <f t="shared" si="188"/>
        <v>0</v>
      </c>
      <c r="P209" s="18">
        <f t="shared" si="180"/>
        <v>0</v>
      </c>
      <c r="Q209" s="18">
        <f t="shared" si="181"/>
        <v>0</v>
      </c>
    </row>
    <row r="210" spans="1:17" x14ac:dyDescent="0.25">
      <c r="A210" s="24"/>
      <c r="B210" s="10" t="s">
        <v>13</v>
      </c>
      <c r="C210" s="11">
        <v>4</v>
      </c>
      <c r="D210" s="14">
        <v>1</v>
      </c>
      <c r="E210" s="18">
        <f t="shared" si="201"/>
        <v>1000</v>
      </c>
      <c r="F210" s="18">
        <f>E210*C210</f>
        <v>4000</v>
      </c>
      <c r="G210" s="18">
        <f t="shared" si="203"/>
        <v>48000</v>
      </c>
      <c r="H210" s="99"/>
      <c r="I210" s="11">
        <v>4</v>
      </c>
      <c r="J210" s="14">
        <v>1</v>
      </c>
      <c r="K210" s="18">
        <v>1000</v>
      </c>
      <c r="L210" s="18">
        <f>K210*I210</f>
        <v>4000</v>
      </c>
      <c r="M210" s="18">
        <f t="shared" si="225"/>
        <v>48000</v>
      </c>
      <c r="N210" s="99"/>
      <c r="O210" s="11">
        <f t="shared" si="188"/>
        <v>0</v>
      </c>
      <c r="P210" s="18">
        <f t="shared" si="180"/>
        <v>0</v>
      </c>
      <c r="Q210" s="18">
        <f t="shared" si="181"/>
        <v>0</v>
      </c>
    </row>
    <row r="211" spans="1:17" x14ac:dyDescent="0.25">
      <c r="A211" s="24"/>
      <c r="B211" s="10" t="s">
        <v>11</v>
      </c>
      <c r="C211" s="11">
        <v>4</v>
      </c>
      <c r="D211" s="14">
        <v>0.8</v>
      </c>
      <c r="E211" s="18">
        <f t="shared" si="201"/>
        <v>800</v>
      </c>
      <c r="F211" s="18">
        <f>E211*C211</f>
        <v>3200</v>
      </c>
      <c r="G211" s="18">
        <f t="shared" si="203"/>
        <v>38400</v>
      </c>
      <c r="H211" s="99"/>
      <c r="I211" s="11">
        <v>4</v>
      </c>
      <c r="J211" s="14">
        <v>0.8</v>
      </c>
      <c r="K211" s="18">
        <v>800</v>
      </c>
      <c r="L211" s="18">
        <f>K211*I211</f>
        <v>3200</v>
      </c>
      <c r="M211" s="18">
        <f t="shared" si="225"/>
        <v>38400</v>
      </c>
      <c r="N211" s="99"/>
      <c r="O211" s="11">
        <f t="shared" si="188"/>
        <v>0</v>
      </c>
      <c r="P211" s="18">
        <f t="shared" si="180"/>
        <v>0</v>
      </c>
      <c r="Q211" s="18">
        <f t="shared" si="181"/>
        <v>0</v>
      </c>
    </row>
    <row r="212" spans="1:17" x14ac:dyDescent="0.25">
      <c r="A212" s="24"/>
      <c r="B212" s="10" t="s">
        <v>12</v>
      </c>
      <c r="C212" s="11">
        <v>1</v>
      </c>
      <c r="D212" s="14">
        <v>0.65</v>
      </c>
      <c r="E212" s="18">
        <f t="shared" si="201"/>
        <v>650</v>
      </c>
      <c r="F212" s="18">
        <f>E212*C212</f>
        <v>650</v>
      </c>
      <c r="G212" s="18">
        <f t="shared" si="203"/>
        <v>7800</v>
      </c>
      <c r="H212" s="99"/>
      <c r="I212" s="11">
        <v>1</v>
      </c>
      <c r="J212" s="14">
        <v>0.65</v>
      </c>
      <c r="K212" s="18">
        <v>650</v>
      </c>
      <c r="L212" s="18">
        <f>K212*I212</f>
        <v>650</v>
      </c>
      <c r="M212" s="18">
        <f t="shared" si="225"/>
        <v>7800</v>
      </c>
      <c r="N212" s="99"/>
      <c r="O212" s="11">
        <f t="shared" si="188"/>
        <v>0</v>
      </c>
      <c r="P212" s="18">
        <f t="shared" si="180"/>
        <v>0</v>
      </c>
      <c r="Q212" s="18">
        <f t="shared" si="181"/>
        <v>0</v>
      </c>
    </row>
    <row r="213" spans="1:17" ht="25.5" x14ac:dyDescent="0.25">
      <c r="A213" s="25"/>
      <c r="B213" s="26" t="s">
        <v>47</v>
      </c>
      <c r="C213" s="45">
        <f>SUM(C214:C216)</f>
        <v>4</v>
      </c>
      <c r="D213" s="45"/>
      <c r="E213" s="45"/>
      <c r="F213" s="45">
        <f t="shared" ref="F213:G213" si="226">SUM(F214:F216)</f>
        <v>3850</v>
      </c>
      <c r="G213" s="45">
        <f t="shared" si="226"/>
        <v>46200</v>
      </c>
      <c r="H213" s="99"/>
      <c r="I213" s="45">
        <f>SUM(I214:I216)</f>
        <v>4</v>
      </c>
      <c r="J213" s="45"/>
      <c r="K213" s="45"/>
      <c r="L213" s="45">
        <f t="shared" ref="L213:M213" si="227">SUM(L214:L216)</f>
        <v>3700</v>
      </c>
      <c r="M213" s="45">
        <f t="shared" si="227"/>
        <v>44400</v>
      </c>
      <c r="N213" s="99"/>
      <c r="O213" s="45">
        <f t="shared" si="188"/>
        <v>0</v>
      </c>
      <c r="P213" s="45">
        <f t="shared" si="180"/>
        <v>-150</v>
      </c>
      <c r="Q213" s="45">
        <f t="shared" si="181"/>
        <v>-1800</v>
      </c>
    </row>
    <row r="214" spans="1:17" x14ac:dyDescent="0.25">
      <c r="A214" s="24"/>
      <c r="B214" s="10" t="s">
        <v>39</v>
      </c>
      <c r="C214" s="11">
        <v>1</v>
      </c>
      <c r="D214" s="14">
        <v>1.6</v>
      </c>
      <c r="E214" s="18">
        <f t="shared" si="201"/>
        <v>1600</v>
      </c>
      <c r="F214" s="18">
        <f>E214*C214</f>
        <v>1600</v>
      </c>
      <c r="G214" s="18">
        <f t="shared" si="203"/>
        <v>19200</v>
      </c>
      <c r="H214" s="99"/>
      <c r="I214" s="11">
        <v>1</v>
      </c>
      <c r="J214" s="14">
        <v>1.6</v>
      </c>
      <c r="K214" s="18">
        <v>1600</v>
      </c>
      <c r="L214" s="18">
        <f>K214*I214</f>
        <v>1600</v>
      </c>
      <c r="M214" s="18">
        <f t="shared" ref="M214:M216" si="228">L214*12</f>
        <v>19200</v>
      </c>
      <c r="N214" s="99"/>
      <c r="O214" s="11">
        <f t="shared" si="188"/>
        <v>0</v>
      </c>
      <c r="P214" s="18">
        <f t="shared" si="180"/>
        <v>0</v>
      </c>
      <c r="Q214" s="18">
        <f t="shared" si="181"/>
        <v>0</v>
      </c>
    </row>
    <row r="215" spans="1:17" x14ac:dyDescent="0.25">
      <c r="A215" s="24"/>
      <c r="B215" s="10" t="s">
        <v>11</v>
      </c>
      <c r="C215" s="78">
        <v>2</v>
      </c>
      <c r="D215" s="14">
        <v>0.8</v>
      </c>
      <c r="E215" s="18">
        <f t="shared" si="201"/>
        <v>800</v>
      </c>
      <c r="F215" s="18">
        <f>E215*C215</f>
        <v>1600</v>
      </c>
      <c r="G215" s="18">
        <f t="shared" si="203"/>
        <v>19200</v>
      </c>
      <c r="H215" s="99"/>
      <c r="I215" s="78">
        <v>1</v>
      </c>
      <c r="J215" s="14">
        <v>0.8</v>
      </c>
      <c r="K215" s="18">
        <v>800</v>
      </c>
      <c r="L215" s="18">
        <f>K215*I215</f>
        <v>800</v>
      </c>
      <c r="M215" s="18">
        <f t="shared" si="228"/>
        <v>9600</v>
      </c>
      <c r="N215" s="99"/>
      <c r="O215" s="11">
        <f t="shared" si="188"/>
        <v>-1</v>
      </c>
      <c r="P215" s="90">
        <f t="shared" si="180"/>
        <v>-800</v>
      </c>
      <c r="Q215" s="90">
        <f t="shared" si="181"/>
        <v>-9600</v>
      </c>
    </row>
    <row r="216" spans="1:17" x14ac:dyDescent="0.25">
      <c r="A216" s="24"/>
      <c r="B216" s="10" t="s">
        <v>12</v>
      </c>
      <c r="C216" s="78">
        <v>1</v>
      </c>
      <c r="D216" s="14">
        <v>0.65</v>
      </c>
      <c r="E216" s="18">
        <f t="shared" si="201"/>
        <v>650</v>
      </c>
      <c r="F216" s="18">
        <f>E216*C216</f>
        <v>650</v>
      </c>
      <c r="G216" s="18">
        <f t="shared" si="203"/>
        <v>7800</v>
      </c>
      <c r="H216" s="99"/>
      <c r="I216" s="78">
        <v>2</v>
      </c>
      <c r="J216" s="14">
        <v>0.65</v>
      </c>
      <c r="K216" s="18">
        <v>650</v>
      </c>
      <c r="L216" s="18">
        <f>K216*I216</f>
        <v>1300</v>
      </c>
      <c r="M216" s="18">
        <f t="shared" si="228"/>
        <v>15600</v>
      </c>
      <c r="N216" s="99"/>
      <c r="O216" s="11">
        <f t="shared" si="188"/>
        <v>1</v>
      </c>
      <c r="P216" s="18">
        <f t="shared" si="180"/>
        <v>650</v>
      </c>
      <c r="Q216" s="18">
        <f t="shared" si="181"/>
        <v>7800</v>
      </c>
    </row>
    <row r="217" spans="1:17" ht="25.5" x14ac:dyDescent="0.25">
      <c r="A217" s="25"/>
      <c r="B217" s="26" t="s">
        <v>48</v>
      </c>
      <c r="C217" s="45">
        <f>SUM(C218:C220)</f>
        <v>4</v>
      </c>
      <c r="D217" s="45"/>
      <c r="E217" s="45"/>
      <c r="F217" s="45">
        <f t="shared" ref="F217:G217" si="229">SUM(F218:F220)</f>
        <v>3850</v>
      </c>
      <c r="G217" s="45">
        <f t="shared" si="229"/>
        <v>46200</v>
      </c>
      <c r="H217" s="99"/>
      <c r="I217" s="45">
        <f>SUM(I218:I220)</f>
        <v>4</v>
      </c>
      <c r="J217" s="45"/>
      <c r="K217" s="45"/>
      <c r="L217" s="45">
        <f t="shared" ref="L217:M217" si="230">SUM(L218:L220)</f>
        <v>3850</v>
      </c>
      <c r="M217" s="45">
        <f t="shared" si="230"/>
        <v>46200</v>
      </c>
      <c r="N217" s="99"/>
      <c r="O217" s="45">
        <f t="shared" si="188"/>
        <v>0</v>
      </c>
      <c r="P217" s="45">
        <f t="shared" si="180"/>
        <v>0</v>
      </c>
      <c r="Q217" s="45">
        <f t="shared" si="181"/>
        <v>0</v>
      </c>
    </row>
    <row r="218" spans="1:17" x14ac:dyDescent="0.25">
      <c r="A218" s="24"/>
      <c r="B218" s="10" t="s">
        <v>39</v>
      </c>
      <c r="C218" s="11">
        <v>1</v>
      </c>
      <c r="D218" s="14">
        <v>1.6</v>
      </c>
      <c r="E218" s="18">
        <f t="shared" si="201"/>
        <v>1600</v>
      </c>
      <c r="F218" s="18">
        <f>E218*C218</f>
        <v>1600</v>
      </c>
      <c r="G218" s="18">
        <f t="shared" si="203"/>
        <v>19200</v>
      </c>
      <c r="H218" s="99"/>
      <c r="I218" s="11">
        <v>1</v>
      </c>
      <c r="J218" s="14">
        <v>1.6</v>
      </c>
      <c r="K218" s="18">
        <v>1600</v>
      </c>
      <c r="L218" s="18">
        <f>K218*I218</f>
        <v>1600</v>
      </c>
      <c r="M218" s="18">
        <f t="shared" ref="M218:M220" si="231">L218*12</f>
        <v>19200</v>
      </c>
      <c r="N218" s="99"/>
      <c r="O218" s="11">
        <f t="shared" si="188"/>
        <v>0</v>
      </c>
      <c r="P218" s="18">
        <f t="shared" si="180"/>
        <v>0</v>
      </c>
      <c r="Q218" s="18">
        <f t="shared" si="181"/>
        <v>0</v>
      </c>
    </row>
    <row r="219" spans="1:17" x14ac:dyDescent="0.25">
      <c r="A219" s="24"/>
      <c r="B219" s="10" t="s">
        <v>11</v>
      </c>
      <c r="C219" s="11">
        <v>2</v>
      </c>
      <c r="D219" s="14">
        <v>0.8</v>
      </c>
      <c r="E219" s="18">
        <f t="shared" ref="E219:E243" si="232">D219*1000</f>
        <v>800</v>
      </c>
      <c r="F219" s="18">
        <f>E219*C219</f>
        <v>1600</v>
      </c>
      <c r="G219" s="18">
        <f t="shared" si="203"/>
        <v>19200</v>
      </c>
      <c r="H219" s="99"/>
      <c r="I219" s="11">
        <v>2</v>
      </c>
      <c r="J219" s="14">
        <v>0.8</v>
      </c>
      <c r="K219" s="18">
        <v>800</v>
      </c>
      <c r="L219" s="18">
        <f>K219*I219</f>
        <v>1600</v>
      </c>
      <c r="M219" s="18">
        <f t="shared" si="231"/>
        <v>19200</v>
      </c>
      <c r="N219" s="99"/>
      <c r="O219" s="11">
        <f t="shared" si="188"/>
        <v>0</v>
      </c>
      <c r="P219" s="18">
        <f t="shared" si="180"/>
        <v>0</v>
      </c>
      <c r="Q219" s="18">
        <f t="shared" si="181"/>
        <v>0</v>
      </c>
    </row>
    <row r="220" spans="1:17" x14ac:dyDescent="0.25">
      <c r="A220" s="24"/>
      <c r="B220" s="10" t="s">
        <v>12</v>
      </c>
      <c r="C220" s="11">
        <v>1</v>
      </c>
      <c r="D220" s="14">
        <v>0.65</v>
      </c>
      <c r="E220" s="18">
        <f t="shared" si="232"/>
        <v>650</v>
      </c>
      <c r="F220" s="18">
        <f>E220*C220</f>
        <v>650</v>
      </c>
      <c r="G220" s="18">
        <f t="shared" ref="G220:G243" si="233">F220*12</f>
        <v>7800</v>
      </c>
      <c r="H220" s="99"/>
      <c r="I220" s="11">
        <v>1</v>
      </c>
      <c r="J220" s="14">
        <v>0.65</v>
      </c>
      <c r="K220" s="18">
        <v>650</v>
      </c>
      <c r="L220" s="18">
        <f>K220*I220</f>
        <v>650</v>
      </c>
      <c r="M220" s="18">
        <f t="shared" si="231"/>
        <v>7800</v>
      </c>
      <c r="N220" s="99"/>
      <c r="O220" s="11">
        <f t="shared" si="188"/>
        <v>0</v>
      </c>
      <c r="P220" s="18">
        <f t="shared" si="180"/>
        <v>0</v>
      </c>
      <c r="Q220" s="18">
        <f t="shared" si="181"/>
        <v>0</v>
      </c>
    </row>
    <row r="221" spans="1:17" ht="24.95" customHeight="1" x14ac:dyDescent="0.25">
      <c r="A221" s="25"/>
      <c r="B221" s="26" t="s">
        <v>49</v>
      </c>
      <c r="C221" s="45">
        <f>SUM(C222:C224)</f>
        <v>3</v>
      </c>
      <c r="D221" s="45"/>
      <c r="E221" s="45"/>
      <c r="F221" s="45">
        <f t="shared" ref="F221:G221" si="234">SUM(F222:F224)</f>
        <v>3050</v>
      </c>
      <c r="G221" s="45">
        <f t="shared" si="234"/>
        <v>36600</v>
      </c>
      <c r="H221" s="99"/>
      <c r="I221" s="45">
        <f>SUM(I222:I224)</f>
        <v>3</v>
      </c>
      <c r="J221" s="45"/>
      <c r="K221" s="45"/>
      <c r="L221" s="45">
        <f t="shared" ref="L221:M221" si="235">SUM(L222:L224)</f>
        <v>3050</v>
      </c>
      <c r="M221" s="45">
        <f t="shared" si="235"/>
        <v>36600</v>
      </c>
      <c r="N221" s="99"/>
      <c r="O221" s="45">
        <f t="shared" si="188"/>
        <v>0</v>
      </c>
      <c r="P221" s="45">
        <f t="shared" si="180"/>
        <v>0</v>
      </c>
      <c r="Q221" s="45">
        <f t="shared" si="181"/>
        <v>0</v>
      </c>
    </row>
    <row r="222" spans="1:17" x14ac:dyDescent="0.25">
      <c r="A222" s="24"/>
      <c r="B222" s="10" t="s">
        <v>39</v>
      </c>
      <c r="C222" s="11">
        <v>1</v>
      </c>
      <c r="D222" s="14">
        <v>1.6</v>
      </c>
      <c r="E222" s="18">
        <f t="shared" si="232"/>
        <v>1600</v>
      </c>
      <c r="F222" s="18">
        <f>E222*C222</f>
        <v>1600</v>
      </c>
      <c r="G222" s="18">
        <f t="shared" si="233"/>
        <v>19200</v>
      </c>
      <c r="H222" s="99"/>
      <c r="I222" s="11">
        <v>1</v>
      </c>
      <c r="J222" s="14">
        <v>1.6</v>
      </c>
      <c r="K222" s="18">
        <v>1600</v>
      </c>
      <c r="L222" s="18">
        <f>K222*I222</f>
        <v>1600</v>
      </c>
      <c r="M222" s="18">
        <f t="shared" ref="M222:M224" si="236">L222*12</f>
        <v>19200</v>
      </c>
      <c r="N222" s="99"/>
      <c r="O222" s="11">
        <f t="shared" si="188"/>
        <v>0</v>
      </c>
      <c r="P222" s="18">
        <f t="shared" si="180"/>
        <v>0</v>
      </c>
      <c r="Q222" s="18">
        <f t="shared" si="181"/>
        <v>0</v>
      </c>
    </row>
    <row r="223" spans="1:17" x14ac:dyDescent="0.25">
      <c r="A223" s="24"/>
      <c r="B223" s="10" t="s">
        <v>11</v>
      </c>
      <c r="C223" s="11">
        <v>1</v>
      </c>
      <c r="D223" s="14">
        <v>0.8</v>
      </c>
      <c r="E223" s="18">
        <f t="shared" si="232"/>
        <v>800</v>
      </c>
      <c r="F223" s="18">
        <f>E223*C223</f>
        <v>800</v>
      </c>
      <c r="G223" s="18">
        <f t="shared" si="233"/>
        <v>9600</v>
      </c>
      <c r="H223" s="99"/>
      <c r="I223" s="11">
        <v>1</v>
      </c>
      <c r="J223" s="14">
        <v>0.8</v>
      </c>
      <c r="K223" s="18">
        <v>800</v>
      </c>
      <c r="L223" s="18">
        <f>K223*I223</f>
        <v>800</v>
      </c>
      <c r="M223" s="18">
        <f t="shared" si="236"/>
        <v>9600</v>
      </c>
      <c r="N223" s="99"/>
      <c r="O223" s="11">
        <f t="shared" si="188"/>
        <v>0</v>
      </c>
      <c r="P223" s="18">
        <f t="shared" si="180"/>
        <v>0</v>
      </c>
      <c r="Q223" s="18">
        <f t="shared" si="181"/>
        <v>0</v>
      </c>
    </row>
    <row r="224" spans="1:17" x14ac:dyDescent="0.25">
      <c r="A224" s="24"/>
      <c r="B224" s="10" t="s">
        <v>12</v>
      </c>
      <c r="C224" s="11">
        <v>1</v>
      </c>
      <c r="D224" s="14">
        <v>0.65</v>
      </c>
      <c r="E224" s="18">
        <f t="shared" si="232"/>
        <v>650</v>
      </c>
      <c r="F224" s="18">
        <f>E224*C224</f>
        <v>650</v>
      </c>
      <c r="G224" s="18">
        <f t="shared" si="233"/>
        <v>7800</v>
      </c>
      <c r="H224" s="99"/>
      <c r="I224" s="11">
        <v>1</v>
      </c>
      <c r="J224" s="14">
        <v>0.65</v>
      </c>
      <c r="K224" s="18">
        <v>650</v>
      </c>
      <c r="L224" s="18">
        <f>K224*I224</f>
        <v>650</v>
      </c>
      <c r="M224" s="18">
        <f t="shared" si="236"/>
        <v>7800</v>
      </c>
      <c r="N224" s="99"/>
      <c r="O224" s="11">
        <f t="shared" si="188"/>
        <v>0</v>
      </c>
      <c r="P224" s="18">
        <f t="shared" si="180"/>
        <v>0</v>
      </c>
      <c r="Q224" s="18">
        <f t="shared" si="181"/>
        <v>0</v>
      </c>
    </row>
    <row r="225" spans="1:17" ht="25.5" x14ac:dyDescent="0.25">
      <c r="A225" s="25"/>
      <c r="B225" s="26" t="s">
        <v>50</v>
      </c>
      <c r="C225" s="45">
        <f>SUM(C226:C228)</f>
        <v>5</v>
      </c>
      <c r="D225" s="45"/>
      <c r="E225" s="45"/>
      <c r="F225" s="45">
        <f t="shared" ref="F225:G225" si="237">SUM(F226:F228)</f>
        <v>4900</v>
      </c>
      <c r="G225" s="45">
        <f t="shared" si="237"/>
        <v>58800</v>
      </c>
      <c r="H225" s="99"/>
      <c r="I225" s="45">
        <f>SUM(I226:I228)</f>
        <v>5</v>
      </c>
      <c r="J225" s="45"/>
      <c r="K225" s="45"/>
      <c r="L225" s="45">
        <f t="shared" ref="L225:M225" si="238">SUM(L226:L228)</f>
        <v>4900</v>
      </c>
      <c r="M225" s="45">
        <f t="shared" si="238"/>
        <v>58800</v>
      </c>
      <c r="N225" s="99"/>
      <c r="O225" s="45">
        <f t="shared" si="188"/>
        <v>0</v>
      </c>
      <c r="P225" s="45">
        <f t="shared" si="180"/>
        <v>0</v>
      </c>
      <c r="Q225" s="45">
        <f t="shared" si="181"/>
        <v>0</v>
      </c>
    </row>
    <row r="226" spans="1:17" x14ac:dyDescent="0.25">
      <c r="A226" s="24"/>
      <c r="B226" s="10" t="s">
        <v>39</v>
      </c>
      <c r="C226" s="11">
        <v>1</v>
      </c>
      <c r="D226" s="14">
        <v>1.6</v>
      </c>
      <c r="E226" s="18">
        <f t="shared" si="232"/>
        <v>1600</v>
      </c>
      <c r="F226" s="18">
        <f>E226*C226</f>
        <v>1600</v>
      </c>
      <c r="G226" s="18">
        <f t="shared" si="233"/>
        <v>19200</v>
      </c>
      <c r="H226" s="99"/>
      <c r="I226" s="11">
        <v>1</v>
      </c>
      <c r="J226" s="14">
        <v>1.6</v>
      </c>
      <c r="K226" s="18">
        <v>1600</v>
      </c>
      <c r="L226" s="18">
        <f>K226*I226</f>
        <v>1600</v>
      </c>
      <c r="M226" s="18">
        <f t="shared" ref="M226:M228" si="239">L226*12</f>
        <v>19200</v>
      </c>
      <c r="N226" s="99"/>
      <c r="O226" s="11">
        <f t="shared" si="188"/>
        <v>0</v>
      </c>
      <c r="P226" s="18">
        <f t="shared" si="180"/>
        <v>0</v>
      </c>
      <c r="Q226" s="18">
        <f t="shared" si="181"/>
        <v>0</v>
      </c>
    </row>
    <row r="227" spans="1:17" x14ac:dyDescent="0.25">
      <c r="A227" s="24"/>
      <c r="B227" s="10" t="s">
        <v>13</v>
      </c>
      <c r="C227" s="11">
        <v>2</v>
      </c>
      <c r="D227" s="14">
        <v>1</v>
      </c>
      <c r="E227" s="18">
        <f t="shared" si="232"/>
        <v>1000</v>
      </c>
      <c r="F227" s="18">
        <f>E227*C227</f>
        <v>2000</v>
      </c>
      <c r="G227" s="18">
        <f t="shared" si="233"/>
        <v>24000</v>
      </c>
      <c r="H227" s="99"/>
      <c r="I227" s="11">
        <v>2</v>
      </c>
      <c r="J227" s="14">
        <v>1</v>
      </c>
      <c r="K227" s="18">
        <v>1000</v>
      </c>
      <c r="L227" s="18">
        <f>K227*I227</f>
        <v>2000</v>
      </c>
      <c r="M227" s="18">
        <f t="shared" si="239"/>
        <v>24000</v>
      </c>
      <c r="N227" s="99"/>
      <c r="O227" s="11">
        <f t="shared" si="188"/>
        <v>0</v>
      </c>
      <c r="P227" s="18">
        <f t="shared" si="180"/>
        <v>0</v>
      </c>
      <c r="Q227" s="18">
        <f t="shared" si="181"/>
        <v>0</v>
      </c>
    </row>
    <row r="228" spans="1:17" x14ac:dyDescent="0.25">
      <c r="A228" s="30"/>
      <c r="B228" s="31" t="s">
        <v>12</v>
      </c>
      <c r="C228" s="32">
        <v>2</v>
      </c>
      <c r="D228" s="33">
        <v>0.65</v>
      </c>
      <c r="E228" s="34">
        <f t="shared" si="232"/>
        <v>650</v>
      </c>
      <c r="F228" s="34">
        <f>E228*C228</f>
        <v>1300</v>
      </c>
      <c r="G228" s="34">
        <f t="shared" si="233"/>
        <v>15600</v>
      </c>
      <c r="H228" s="99"/>
      <c r="I228" s="32">
        <v>2</v>
      </c>
      <c r="J228" s="33">
        <v>0.65</v>
      </c>
      <c r="K228" s="34">
        <v>650</v>
      </c>
      <c r="L228" s="34">
        <f>K228*I228</f>
        <v>1300</v>
      </c>
      <c r="M228" s="34">
        <f t="shared" si="239"/>
        <v>15600</v>
      </c>
      <c r="N228" s="99"/>
      <c r="O228" s="32">
        <f t="shared" si="188"/>
        <v>0</v>
      </c>
      <c r="P228" s="34">
        <f t="shared" si="180"/>
        <v>0</v>
      </c>
      <c r="Q228" s="34">
        <f t="shared" si="181"/>
        <v>0</v>
      </c>
    </row>
    <row r="229" spans="1:17" ht="25.5" x14ac:dyDescent="0.25">
      <c r="A229" s="22"/>
      <c r="B229" s="21" t="s">
        <v>51</v>
      </c>
      <c r="C229" s="46">
        <f>C230+C231+C232+C233+C237+C241+C245+C249+C253+C257+C261+C265</f>
        <v>78</v>
      </c>
      <c r="D229" s="46"/>
      <c r="E229" s="46"/>
      <c r="F229" s="46">
        <f t="shared" ref="F229:G229" si="240">F230+F231+F232+F233+F237+F241+F245+F249+F253+F257+F261+F265</f>
        <v>62400</v>
      </c>
      <c r="G229" s="46">
        <f t="shared" si="240"/>
        <v>748800</v>
      </c>
      <c r="H229" s="99"/>
      <c r="I229" s="46">
        <f>I230+I231+I232+I233+I237+I241+I245+I249+I253+I257+I261+I265</f>
        <v>0</v>
      </c>
      <c r="J229" s="46"/>
      <c r="K229" s="46"/>
      <c r="L229" s="46">
        <f t="shared" ref="L229:M229" si="241">L230+L231+L232+L233+L237+L241+L245+L249+L253+L257+L261+L265</f>
        <v>0</v>
      </c>
      <c r="M229" s="46">
        <f t="shared" si="241"/>
        <v>0</v>
      </c>
      <c r="N229" s="99"/>
      <c r="O229" s="46">
        <f t="shared" si="188"/>
        <v>-78</v>
      </c>
      <c r="P229" s="46">
        <f t="shared" si="180"/>
        <v>-62400</v>
      </c>
      <c r="Q229" s="46">
        <f t="shared" si="181"/>
        <v>-748800</v>
      </c>
    </row>
    <row r="230" spans="1:17" x14ac:dyDescent="0.25">
      <c r="A230" s="24"/>
      <c r="B230" s="10" t="s">
        <v>15</v>
      </c>
      <c r="C230" s="11">
        <v>1</v>
      </c>
      <c r="D230" s="14">
        <v>2</v>
      </c>
      <c r="E230" s="18">
        <f t="shared" si="232"/>
        <v>2000</v>
      </c>
      <c r="F230" s="18">
        <f>E230*C230</f>
        <v>2000</v>
      </c>
      <c r="G230" s="18">
        <f t="shared" si="233"/>
        <v>24000</v>
      </c>
      <c r="H230" s="99"/>
      <c r="I230" s="11"/>
      <c r="J230" s="14"/>
      <c r="K230" s="18"/>
      <c r="L230" s="18">
        <f>K230*I230</f>
        <v>0</v>
      </c>
      <c r="M230" s="18">
        <f t="shared" ref="M230:M232" si="242">L230*12</f>
        <v>0</v>
      </c>
      <c r="N230" s="99"/>
      <c r="O230" s="11">
        <f t="shared" si="188"/>
        <v>-1</v>
      </c>
      <c r="P230" s="90">
        <f t="shared" si="180"/>
        <v>-2000</v>
      </c>
      <c r="Q230" s="90">
        <f t="shared" si="181"/>
        <v>-24000</v>
      </c>
    </row>
    <row r="231" spans="1:17" x14ac:dyDescent="0.25">
      <c r="A231" s="24"/>
      <c r="B231" s="10" t="s">
        <v>52</v>
      </c>
      <c r="C231" s="11">
        <v>2</v>
      </c>
      <c r="D231" s="14">
        <v>1.8</v>
      </c>
      <c r="E231" s="18">
        <f t="shared" si="232"/>
        <v>1800</v>
      </c>
      <c r="F231" s="18">
        <f>E231*C231</f>
        <v>3600</v>
      </c>
      <c r="G231" s="18">
        <f t="shared" si="233"/>
        <v>43200</v>
      </c>
      <c r="H231" s="99"/>
      <c r="I231" s="11"/>
      <c r="J231" s="14"/>
      <c r="K231" s="18"/>
      <c r="L231" s="18">
        <f>K231*I231</f>
        <v>0</v>
      </c>
      <c r="M231" s="18">
        <f t="shared" si="242"/>
        <v>0</v>
      </c>
      <c r="N231" s="99"/>
      <c r="O231" s="11">
        <f t="shared" si="188"/>
        <v>-2</v>
      </c>
      <c r="P231" s="90">
        <f t="shared" si="180"/>
        <v>-3600</v>
      </c>
      <c r="Q231" s="90">
        <f t="shared" si="181"/>
        <v>-43200</v>
      </c>
    </row>
    <row r="232" spans="1:17" x14ac:dyDescent="0.25">
      <c r="A232" s="24"/>
      <c r="B232" s="10" t="s">
        <v>11</v>
      </c>
      <c r="C232" s="11">
        <v>1</v>
      </c>
      <c r="D232" s="14">
        <v>0.8</v>
      </c>
      <c r="E232" s="18">
        <f t="shared" si="232"/>
        <v>800</v>
      </c>
      <c r="F232" s="18">
        <f>E232*C232</f>
        <v>800</v>
      </c>
      <c r="G232" s="18">
        <f t="shared" si="233"/>
        <v>9600</v>
      </c>
      <c r="H232" s="99"/>
      <c r="I232" s="11"/>
      <c r="J232" s="14"/>
      <c r="K232" s="18"/>
      <c r="L232" s="18">
        <f>K232*I232</f>
        <v>0</v>
      </c>
      <c r="M232" s="18">
        <f t="shared" si="242"/>
        <v>0</v>
      </c>
      <c r="N232" s="99"/>
      <c r="O232" s="11">
        <f t="shared" si="188"/>
        <v>-1</v>
      </c>
      <c r="P232" s="90">
        <f t="shared" si="180"/>
        <v>-800</v>
      </c>
      <c r="Q232" s="90">
        <f t="shared" si="181"/>
        <v>-9600</v>
      </c>
    </row>
    <row r="233" spans="1:17" x14ac:dyDescent="0.25">
      <c r="A233" s="25"/>
      <c r="B233" s="26" t="s">
        <v>53</v>
      </c>
      <c r="C233" s="45">
        <f>SUM(C234:C236)</f>
        <v>26</v>
      </c>
      <c r="D233" s="45"/>
      <c r="E233" s="45"/>
      <c r="F233" s="45">
        <f t="shared" ref="F233:G233" si="243">SUM(F234:F236)</f>
        <v>19200</v>
      </c>
      <c r="G233" s="45">
        <f t="shared" si="243"/>
        <v>230400</v>
      </c>
      <c r="H233" s="99"/>
      <c r="I233" s="45">
        <f>SUM(I234:I236)</f>
        <v>0</v>
      </c>
      <c r="J233" s="45"/>
      <c r="K233" s="45"/>
      <c r="L233" s="45">
        <f t="shared" ref="L233:M233" si="244">SUM(L234:L236)</f>
        <v>0</v>
      </c>
      <c r="M233" s="45">
        <f t="shared" si="244"/>
        <v>0</v>
      </c>
      <c r="N233" s="99"/>
      <c r="O233" s="45">
        <f t="shared" si="188"/>
        <v>-26</v>
      </c>
      <c r="P233" s="45">
        <f t="shared" si="180"/>
        <v>-19200</v>
      </c>
      <c r="Q233" s="45">
        <f t="shared" si="181"/>
        <v>-230400</v>
      </c>
    </row>
    <row r="234" spans="1:17" x14ac:dyDescent="0.25">
      <c r="A234" s="24"/>
      <c r="B234" s="10" t="s">
        <v>10</v>
      </c>
      <c r="C234" s="11">
        <v>1</v>
      </c>
      <c r="D234" s="14">
        <v>1.6</v>
      </c>
      <c r="E234" s="18">
        <f t="shared" si="232"/>
        <v>1600</v>
      </c>
      <c r="F234" s="18">
        <f>E234*C234</f>
        <v>1600</v>
      </c>
      <c r="G234" s="18">
        <f t="shared" si="233"/>
        <v>19200</v>
      </c>
      <c r="H234" s="99"/>
      <c r="I234" s="11"/>
      <c r="J234" s="14"/>
      <c r="K234" s="18"/>
      <c r="L234" s="18">
        <f>K234*I234</f>
        <v>0</v>
      </c>
      <c r="M234" s="18">
        <f t="shared" ref="M234:M236" si="245">L234*12</f>
        <v>0</v>
      </c>
      <c r="N234" s="99"/>
      <c r="O234" s="11">
        <f t="shared" si="188"/>
        <v>-1</v>
      </c>
      <c r="P234" s="90">
        <f t="shared" si="180"/>
        <v>-1600</v>
      </c>
      <c r="Q234" s="90">
        <f t="shared" si="181"/>
        <v>-19200</v>
      </c>
    </row>
    <row r="235" spans="1:17" x14ac:dyDescent="0.25">
      <c r="A235" s="24"/>
      <c r="B235" s="10" t="s">
        <v>11</v>
      </c>
      <c r="C235" s="11">
        <v>9</v>
      </c>
      <c r="D235" s="14">
        <v>0.8</v>
      </c>
      <c r="E235" s="18">
        <f t="shared" si="232"/>
        <v>800</v>
      </c>
      <c r="F235" s="18">
        <f>E235*C235</f>
        <v>7200</v>
      </c>
      <c r="G235" s="18">
        <f t="shared" si="233"/>
        <v>86400</v>
      </c>
      <c r="H235" s="99"/>
      <c r="I235" s="11"/>
      <c r="J235" s="14"/>
      <c r="K235" s="18"/>
      <c r="L235" s="18">
        <f>K235*I235</f>
        <v>0</v>
      </c>
      <c r="M235" s="18">
        <f t="shared" si="245"/>
        <v>0</v>
      </c>
      <c r="N235" s="99"/>
      <c r="O235" s="11">
        <f t="shared" si="188"/>
        <v>-9</v>
      </c>
      <c r="P235" s="90">
        <f t="shared" si="180"/>
        <v>-7200</v>
      </c>
      <c r="Q235" s="90">
        <f t="shared" si="181"/>
        <v>-86400</v>
      </c>
    </row>
    <row r="236" spans="1:17" x14ac:dyDescent="0.25">
      <c r="A236" s="24"/>
      <c r="B236" s="10" t="s">
        <v>12</v>
      </c>
      <c r="C236" s="11">
        <v>16</v>
      </c>
      <c r="D236" s="14">
        <v>0.65</v>
      </c>
      <c r="E236" s="18">
        <f t="shared" si="232"/>
        <v>650</v>
      </c>
      <c r="F236" s="18">
        <f>E236*C236</f>
        <v>10400</v>
      </c>
      <c r="G236" s="18">
        <f t="shared" si="233"/>
        <v>124800</v>
      </c>
      <c r="H236" s="99"/>
      <c r="I236" s="11"/>
      <c r="J236" s="14"/>
      <c r="K236" s="18"/>
      <c r="L236" s="18">
        <f>K236*I236</f>
        <v>0</v>
      </c>
      <c r="M236" s="18">
        <f t="shared" si="245"/>
        <v>0</v>
      </c>
      <c r="N236" s="99"/>
      <c r="O236" s="11">
        <f t="shared" si="188"/>
        <v>-16</v>
      </c>
      <c r="P236" s="90">
        <f t="shared" si="180"/>
        <v>-10400</v>
      </c>
      <c r="Q236" s="90">
        <f t="shared" si="181"/>
        <v>-124800</v>
      </c>
    </row>
    <row r="237" spans="1:17" x14ac:dyDescent="0.25">
      <c r="A237" s="25"/>
      <c r="B237" s="26" t="s">
        <v>54</v>
      </c>
      <c r="C237" s="45">
        <f>SUM(C238:C240)</f>
        <v>14</v>
      </c>
      <c r="D237" s="45"/>
      <c r="E237" s="45"/>
      <c r="F237" s="45">
        <f t="shared" ref="F237:G237" si="246">SUM(F238:F240)</f>
        <v>10200</v>
      </c>
      <c r="G237" s="45">
        <f t="shared" si="246"/>
        <v>122400</v>
      </c>
      <c r="H237" s="99"/>
      <c r="I237" s="45">
        <f>SUM(I238:I240)</f>
        <v>0</v>
      </c>
      <c r="J237" s="45"/>
      <c r="K237" s="45"/>
      <c r="L237" s="45">
        <f t="shared" ref="L237:M237" si="247">SUM(L238:L240)</f>
        <v>0</v>
      </c>
      <c r="M237" s="45">
        <f t="shared" si="247"/>
        <v>0</v>
      </c>
      <c r="N237" s="99"/>
      <c r="O237" s="45">
        <f t="shared" si="188"/>
        <v>-14</v>
      </c>
      <c r="P237" s="45">
        <f t="shared" si="180"/>
        <v>-10200</v>
      </c>
      <c r="Q237" s="45">
        <f t="shared" si="181"/>
        <v>-122400</v>
      </c>
    </row>
    <row r="238" spans="1:17" x14ac:dyDescent="0.25">
      <c r="A238" s="24"/>
      <c r="B238" s="10" t="s">
        <v>10</v>
      </c>
      <c r="C238" s="11">
        <v>1</v>
      </c>
      <c r="D238" s="14">
        <v>1.6</v>
      </c>
      <c r="E238" s="18">
        <f t="shared" si="232"/>
        <v>1600</v>
      </c>
      <c r="F238" s="18">
        <f>E238*C238</f>
        <v>1600</v>
      </c>
      <c r="G238" s="18">
        <f t="shared" si="233"/>
        <v>19200</v>
      </c>
      <c r="H238" s="99"/>
      <c r="I238" s="11"/>
      <c r="J238" s="14"/>
      <c r="K238" s="18"/>
      <c r="L238" s="18">
        <f>K238*I238</f>
        <v>0</v>
      </c>
      <c r="M238" s="18">
        <f t="shared" ref="M238:M240" si="248">L238*12</f>
        <v>0</v>
      </c>
      <c r="N238" s="99"/>
      <c r="O238" s="11">
        <f t="shared" si="188"/>
        <v>-1</v>
      </c>
      <c r="P238" s="90">
        <f t="shared" si="180"/>
        <v>-1600</v>
      </c>
      <c r="Q238" s="90">
        <f t="shared" si="181"/>
        <v>-19200</v>
      </c>
    </row>
    <row r="239" spans="1:17" x14ac:dyDescent="0.25">
      <c r="A239" s="24"/>
      <c r="B239" s="10" t="s">
        <v>11</v>
      </c>
      <c r="C239" s="11">
        <v>1</v>
      </c>
      <c r="D239" s="14">
        <v>0.8</v>
      </c>
      <c r="E239" s="18">
        <f t="shared" si="232"/>
        <v>800</v>
      </c>
      <c r="F239" s="18">
        <f>E239*C239</f>
        <v>800</v>
      </c>
      <c r="G239" s="18">
        <f t="shared" si="233"/>
        <v>9600</v>
      </c>
      <c r="H239" s="99"/>
      <c r="I239" s="11"/>
      <c r="J239" s="14"/>
      <c r="K239" s="18"/>
      <c r="L239" s="18">
        <f>K239*I239</f>
        <v>0</v>
      </c>
      <c r="M239" s="18">
        <f t="shared" si="248"/>
        <v>0</v>
      </c>
      <c r="N239" s="99"/>
      <c r="O239" s="11">
        <f t="shared" si="188"/>
        <v>-1</v>
      </c>
      <c r="P239" s="90">
        <f t="shared" ref="P239:P268" si="249">L239-F239</f>
        <v>-800</v>
      </c>
      <c r="Q239" s="90">
        <f t="shared" ref="Q239:Q268" si="250">M239-G239</f>
        <v>-9600</v>
      </c>
    </row>
    <row r="240" spans="1:17" x14ac:dyDescent="0.25">
      <c r="A240" s="24"/>
      <c r="B240" s="10" t="s">
        <v>12</v>
      </c>
      <c r="C240" s="11">
        <v>12</v>
      </c>
      <c r="D240" s="14">
        <v>0.65</v>
      </c>
      <c r="E240" s="18">
        <f t="shared" si="232"/>
        <v>650</v>
      </c>
      <c r="F240" s="18">
        <f>E240*C240</f>
        <v>7800</v>
      </c>
      <c r="G240" s="18">
        <f t="shared" si="233"/>
        <v>93600</v>
      </c>
      <c r="H240" s="99"/>
      <c r="I240" s="11"/>
      <c r="J240" s="14"/>
      <c r="K240" s="18"/>
      <c r="L240" s="18">
        <f>K240*I240</f>
        <v>0</v>
      </c>
      <c r="M240" s="18">
        <f t="shared" si="248"/>
        <v>0</v>
      </c>
      <c r="N240" s="99"/>
      <c r="O240" s="11">
        <f t="shared" si="188"/>
        <v>-12</v>
      </c>
      <c r="P240" s="90">
        <f t="shared" si="249"/>
        <v>-7800</v>
      </c>
      <c r="Q240" s="90">
        <f t="shared" si="250"/>
        <v>-93600</v>
      </c>
    </row>
    <row r="241" spans="1:17" x14ac:dyDescent="0.25">
      <c r="A241" s="25"/>
      <c r="B241" s="26" t="s">
        <v>55</v>
      </c>
      <c r="C241" s="45">
        <f>SUM(C242:C244)</f>
        <v>5</v>
      </c>
      <c r="D241" s="45"/>
      <c r="E241" s="45"/>
      <c r="F241" s="45">
        <f t="shared" ref="F241:G241" si="251">SUM(F242:F244)</f>
        <v>3850</v>
      </c>
      <c r="G241" s="45">
        <f t="shared" si="251"/>
        <v>46200</v>
      </c>
      <c r="H241" s="99"/>
      <c r="I241" s="45">
        <f>SUM(I242:I244)</f>
        <v>0</v>
      </c>
      <c r="J241" s="45"/>
      <c r="K241" s="45"/>
      <c r="L241" s="45">
        <f t="shared" ref="L241:M241" si="252">SUM(L242:L244)</f>
        <v>0</v>
      </c>
      <c r="M241" s="45">
        <f t="shared" si="252"/>
        <v>0</v>
      </c>
      <c r="N241" s="99"/>
      <c r="O241" s="45">
        <f t="shared" si="188"/>
        <v>-5</v>
      </c>
      <c r="P241" s="45">
        <f t="shared" si="249"/>
        <v>-3850</v>
      </c>
      <c r="Q241" s="45">
        <f t="shared" si="250"/>
        <v>-46200</v>
      </c>
    </row>
    <row r="242" spans="1:17" x14ac:dyDescent="0.25">
      <c r="A242" s="24"/>
      <c r="B242" s="10" t="s">
        <v>56</v>
      </c>
      <c r="C242" s="11">
        <v>1</v>
      </c>
      <c r="D242" s="14">
        <v>1.1000000000000001</v>
      </c>
      <c r="E242" s="18">
        <f t="shared" si="232"/>
        <v>1100</v>
      </c>
      <c r="F242" s="18">
        <f>E242*C242</f>
        <v>1100</v>
      </c>
      <c r="G242" s="18">
        <f t="shared" si="233"/>
        <v>13200</v>
      </c>
      <c r="H242" s="99"/>
      <c r="I242" s="11"/>
      <c r="J242" s="14"/>
      <c r="K242" s="18"/>
      <c r="L242" s="18">
        <f>K242*I242</f>
        <v>0</v>
      </c>
      <c r="M242" s="18">
        <f t="shared" ref="M242:M244" si="253">L242*12</f>
        <v>0</v>
      </c>
      <c r="N242" s="99"/>
      <c r="O242" s="11">
        <f t="shared" ref="O242:O268" si="254">I242-C242</f>
        <v>-1</v>
      </c>
      <c r="P242" s="90">
        <f t="shared" si="249"/>
        <v>-1100</v>
      </c>
      <c r="Q242" s="90">
        <f t="shared" si="250"/>
        <v>-13200</v>
      </c>
    </row>
    <row r="243" spans="1:17" x14ac:dyDescent="0.25">
      <c r="A243" s="24"/>
      <c r="B243" s="10" t="s">
        <v>11</v>
      </c>
      <c r="C243" s="11">
        <v>1</v>
      </c>
      <c r="D243" s="14">
        <v>0.8</v>
      </c>
      <c r="E243" s="18">
        <f t="shared" si="232"/>
        <v>800</v>
      </c>
      <c r="F243" s="18">
        <f>E243*C243</f>
        <v>800</v>
      </c>
      <c r="G243" s="18">
        <f t="shared" si="233"/>
        <v>9600</v>
      </c>
      <c r="H243" s="99"/>
      <c r="I243" s="11"/>
      <c r="J243" s="14"/>
      <c r="K243" s="18"/>
      <c r="L243" s="18">
        <f>K243*I243</f>
        <v>0</v>
      </c>
      <c r="M243" s="18">
        <f t="shared" si="253"/>
        <v>0</v>
      </c>
      <c r="N243" s="99"/>
      <c r="O243" s="11">
        <f t="shared" si="254"/>
        <v>-1</v>
      </c>
      <c r="P243" s="90">
        <f t="shared" si="249"/>
        <v>-800</v>
      </c>
      <c r="Q243" s="90">
        <f t="shared" si="250"/>
        <v>-9600</v>
      </c>
    </row>
    <row r="244" spans="1:17" x14ac:dyDescent="0.25">
      <c r="A244" s="24"/>
      <c r="B244" s="10" t="s">
        <v>12</v>
      </c>
      <c r="C244" s="11">
        <v>3</v>
      </c>
      <c r="D244" s="14">
        <v>0.65</v>
      </c>
      <c r="E244" s="18">
        <f t="shared" ref="E244:E268" si="255">D244*1000</f>
        <v>650</v>
      </c>
      <c r="F244" s="18">
        <f>E244*C244</f>
        <v>1950</v>
      </c>
      <c r="G244" s="18">
        <f t="shared" ref="G244:G268" si="256">F244*12</f>
        <v>23400</v>
      </c>
      <c r="H244" s="99"/>
      <c r="I244" s="11"/>
      <c r="J244" s="14"/>
      <c r="K244" s="18"/>
      <c r="L244" s="18">
        <f>K244*I244</f>
        <v>0</v>
      </c>
      <c r="M244" s="18">
        <f t="shared" si="253"/>
        <v>0</v>
      </c>
      <c r="N244" s="99"/>
      <c r="O244" s="11">
        <f t="shared" si="254"/>
        <v>-3</v>
      </c>
      <c r="P244" s="90">
        <f t="shared" si="249"/>
        <v>-1950</v>
      </c>
      <c r="Q244" s="90">
        <f t="shared" si="250"/>
        <v>-23400</v>
      </c>
    </row>
    <row r="245" spans="1:17" x14ac:dyDescent="0.25">
      <c r="A245" s="25"/>
      <c r="B245" s="26" t="s">
        <v>57</v>
      </c>
      <c r="C245" s="45">
        <f>SUM(C246:C248)</f>
        <v>6</v>
      </c>
      <c r="D245" s="45"/>
      <c r="E245" s="45"/>
      <c r="F245" s="45">
        <f t="shared" ref="F245:G245" si="257">SUM(F246:F248)</f>
        <v>4650</v>
      </c>
      <c r="G245" s="45">
        <f t="shared" si="257"/>
        <v>55800</v>
      </c>
      <c r="H245" s="99"/>
      <c r="I245" s="45">
        <f>SUM(I246:I248)</f>
        <v>0</v>
      </c>
      <c r="J245" s="45"/>
      <c r="K245" s="45"/>
      <c r="L245" s="45">
        <f t="shared" ref="L245:M245" si="258">SUM(L246:L248)</f>
        <v>0</v>
      </c>
      <c r="M245" s="45">
        <f t="shared" si="258"/>
        <v>0</v>
      </c>
      <c r="N245" s="99"/>
      <c r="O245" s="45">
        <f t="shared" si="254"/>
        <v>-6</v>
      </c>
      <c r="P245" s="45">
        <f t="shared" si="249"/>
        <v>-4650</v>
      </c>
      <c r="Q245" s="45">
        <f t="shared" si="250"/>
        <v>-55800</v>
      </c>
    </row>
    <row r="246" spans="1:17" x14ac:dyDescent="0.25">
      <c r="A246" s="24"/>
      <c r="B246" s="10" t="s">
        <v>56</v>
      </c>
      <c r="C246" s="11">
        <v>1</v>
      </c>
      <c r="D246" s="14">
        <v>1.1000000000000001</v>
      </c>
      <c r="E246" s="18">
        <f t="shared" si="255"/>
        <v>1100</v>
      </c>
      <c r="F246" s="18">
        <f>E246*C246</f>
        <v>1100</v>
      </c>
      <c r="G246" s="18">
        <f t="shared" si="256"/>
        <v>13200</v>
      </c>
      <c r="H246" s="99"/>
      <c r="I246" s="11"/>
      <c r="J246" s="14"/>
      <c r="K246" s="18"/>
      <c r="L246" s="18">
        <f>K246*I246</f>
        <v>0</v>
      </c>
      <c r="M246" s="18">
        <f t="shared" ref="M246:M248" si="259">L246*12</f>
        <v>0</v>
      </c>
      <c r="N246" s="99"/>
      <c r="O246" s="11">
        <f t="shared" si="254"/>
        <v>-1</v>
      </c>
      <c r="P246" s="90">
        <f t="shared" si="249"/>
        <v>-1100</v>
      </c>
      <c r="Q246" s="90">
        <f t="shared" si="250"/>
        <v>-13200</v>
      </c>
    </row>
    <row r="247" spans="1:17" x14ac:dyDescent="0.25">
      <c r="A247" s="24"/>
      <c r="B247" s="10" t="s">
        <v>11</v>
      </c>
      <c r="C247" s="11">
        <v>2</v>
      </c>
      <c r="D247" s="14">
        <v>0.8</v>
      </c>
      <c r="E247" s="18">
        <f t="shared" si="255"/>
        <v>800</v>
      </c>
      <c r="F247" s="18">
        <f>E247*C247</f>
        <v>1600</v>
      </c>
      <c r="G247" s="18">
        <f t="shared" si="256"/>
        <v>19200</v>
      </c>
      <c r="H247" s="99"/>
      <c r="I247" s="11"/>
      <c r="J247" s="14"/>
      <c r="K247" s="18"/>
      <c r="L247" s="18">
        <f>K247*I247</f>
        <v>0</v>
      </c>
      <c r="M247" s="18">
        <f t="shared" si="259"/>
        <v>0</v>
      </c>
      <c r="N247" s="99"/>
      <c r="O247" s="11">
        <f t="shared" si="254"/>
        <v>-2</v>
      </c>
      <c r="P247" s="90">
        <f t="shared" si="249"/>
        <v>-1600</v>
      </c>
      <c r="Q247" s="90">
        <f t="shared" si="250"/>
        <v>-19200</v>
      </c>
    </row>
    <row r="248" spans="1:17" x14ac:dyDescent="0.25">
      <c r="A248" s="24"/>
      <c r="B248" s="10" t="s">
        <v>12</v>
      </c>
      <c r="C248" s="11">
        <v>3</v>
      </c>
      <c r="D248" s="14">
        <v>0.65</v>
      </c>
      <c r="E248" s="18">
        <f t="shared" si="255"/>
        <v>650</v>
      </c>
      <c r="F248" s="18">
        <f>E248*C248</f>
        <v>1950</v>
      </c>
      <c r="G248" s="18">
        <f t="shared" si="256"/>
        <v>23400</v>
      </c>
      <c r="H248" s="99"/>
      <c r="I248" s="11"/>
      <c r="J248" s="14"/>
      <c r="K248" s="18"/>
      <c r="L248" s="18">
        <f>K248*I248</f>
        <v>0</v>
      </c>
      <c r="M248" s="18">
        <f t="shared" si="259"/>
        <v>0</v>
      </c>
      <c r="N248" s="99"/>
      <c r="O248" s="11">
        <f t="shared" si="254"/>
        <v>-3</v>
      </c>
      <c r="P248" s="90">
        <f t="shared" si="249"/>
        <v>-1950</v>
      </c>
      <c r="Q248" s="90">
        <f t="shared" si="250"/>
        <v>-23400</v>
      </c>
    </row>
    <row r="249" spans="1:17" x14ac:dyDescent="0.25">
      <c r="A249" s="25"/>
      <c r="B249" s="26" t="s">
        <v>58</v>
      </c>
      <c r="C249" s="45">
        <f>SUM(C250:C252)</f>
        <v>4</v>
      </c>
      <c r="D249" s="45"/>
      <c r="E249" s="45"/>
      <c r="F249" s="45">
        <f t="shared" ref="F249:G249" si="260">SUM(F250:F252)</f>
        <v>3200</v>
      </c>
      <c r="G249" s="45">
        <f t="shared" si="260"/>
        <v>38400</v>
      </c>
      <c r="H249" s="99"/>
      <c r="I249" s="45">
        <f>SUM(I250:I252)</f>
        <v>0</v>
      </c>
      <c r="J249" s="45"/>
      <c r="K249" s="45"/>
      <c r="L249" s="45">
        <f t="shared" ref="L249:M249" si="261">SUM(L250:L252)</f>
        <v>0</v>
      </c>
      <c r="M249" s="45">
        <f t="shared" si="261"/>
        <v>0</v>
      </c>
      <c r="N249" s="99"/>
      <c r="O249" s="45">
        <f t="shared" si="254"/>
        <v>-4</v>
      </c>
      <c r="P249" s="45">
        <f t="shared" si="249"/>
        <v>-3200</v>
      </c>
      <c r="Q249" s="45">
        <f t="shared" si="250"/>
        <v>-38400</v>
      </c>
    </row>
    <row r="250" spans="1:17" x14ac:dyDescent="0.25">
      <c r="A250" s="24"/>
      <c r="B250" s="10" t="s">
        <v>56</v>
      </c>
      <c r="C250" s="11">
        <v>1</v>
      </c>
      <c r="D250" s="14">
        <v>1.1000000000000001</v>
      </c>
      <c r="E250" s="18">
        <f t="shared" si="255"/>
        <v>1100</v>
      </c>
      <c r="F250" s="18">
        <f>E250*C250</f>
        <v>1100</v>
      </c>
      <c r="G250" s="18">
        <f t="shared" si="256"/>
        <v>13200</v>
      </c>
      <c r="H250" s="99"/>
      <c r="I250" s="11"/>
      <c r="J250" s="14"/>
      <c r="K250" s="18"/>
      <c r="L250" s="18">
        <f>K250*I250</f>
        <v>0</v>
      </c>
      <c r="M250" s="18">
        <f t="shared" ref="M250:M252" si="262">L250*12</f>
        <v>0</v>
      </c>
      <c r="N250" s="99"/>
      <c r="O250" s="11">
        <f t="shared" si="254"/>
        <v>-1</v>
      </c>
      <c r="P250" s="90">
        <f t="shared" si="249"/>
        <v>-1100</v>
      </c>
      <c r="Q250" s="90">
        <f t="shared" si="250"/>
        <v>-13200</v>
      </c>
    </row>
    <row r="251" spans="1:17" x14ac:dyDescent="0.25">
      <c r="A251" s="24"/>
      <c r="B251" s="10" t="s">
        <v>11</v>
      </c>
      <c r="C251" s="11">
        <v>1</v>
      </c>
      <c r="D251" s="14">
        <v>0.8</v>
      </c>
      <c r="E251" s="18">
        <f t="shared" si="255"/>
        <v>800</v>
      </c>
      <c r="F251" s="18">
        <f>E251*C251</f>
        <v>800</v>
      </c>
      <c r="G251" s="18">
        <f t="shared" si="256"/>
        <v>9600</v>
      </c>
      <c r="H251" s="99"/>
      <c r="I251" s="11"/>
      <c r="J251" s="14"/>
      <c r="K251" s="18"/>
      <c r="L251" s="18">
        <f>K251*I251</f>
        <v>0</v>
      </c>
      <c r="M251" s="18">
        <f t="shared" si="262"/>
        <v>0</v>
      </c>
      <c r="N251" s="99"/>
      <c r="O251" s="11">
        <f t="shared" si="254"/>
        <v>-1</v>
      </c>
      <c r="P251" s="90">
        <f t="shared" si="249"/>
        <v>-800</v>
      </c>
      <c r="Q251" s="90">
        <f t="shared" si="250"/>
        <v>-9600</v>
      </c>
    </row>
    <row r="252" spans="1:17" x14ac:dyDescent="0.25">
      <c r="A252" s="24"/>
      <c r="B252" s="10" t="s">
        <v>12</v>
      </c>
      <c r="C252" s="11">
        <v>2</v>
      </c>
      <c r="D252" s="14">
        <v>0.65</v>
      </c>
      <c r="E252" s="18">
        <f t="shared" si="255"/>
        <v>650</v>
      </c>
      <c r="F252" s="18">
        <f>E252*C252</f>
        <v>1300</v>
      </c>
      <c r="G252" s="18">
        <f t="shared" si="256"/>
        <v>15600</v>
      </c>
      <c r="H252" s="99"/>
      <c r="I252" s="11"/>
      <c r="J252" s="14"/>
      <c r="K252" s="18"/>
      <c r="L252" s="18">
        <f>K252*I252</f>
        <v>0</v>
      </c>
      <c r="M252" s="18">
        <f t="shared" si="262"/>
        <v>0</v>
      </c>
      <c r="N252" s="99"/>
      <c r="O252" s="11">
        <f t="shared" si="254"/>
        <v>-2</v>
      </c>
      <c r="P252" s="90">
        <f t="shared" si="249"/>
        <v>-1300</v>
      </c>
      <c r="Q252" s="90">
        <f t="shared" si="250"/>
        <v>-15600</v>
      </c>
    </row>
    <row r="253" spans="1:17" x14ac:dyDescent="0.25">
      <c r="A253" s="25"/>
      <c r="B253" s="26" t="s">
        <v>59</v>
      </c>
      <c r="C253" s="45">
        <f>SUM(C254:C256)</f>
        <v>3</v>
      </c>
      <c r="D253" s="45"/>
      <c r="E253" s="45"/>
      <c r="F253" s="45">
        <f t="shared" ref="F253:G253" si="263">SUM(F254:F256)</f>
        <v>2550</v>
      </c>
      <c r="G253" s="45">
        <f t="shared" si="263"/>
        <v>30600</v>
      </c>
      <c r="H253" s="99"/>
      <c r="I253" s="45">
        <f>SUM(I254:I256)</f>
        <v>0</v>
      </c>
      <c r="J253" s="45"/>
      <c r="K253" s="45"/>
      <c r="L253" s="45">
        <f t="shared" ref="L253:M253" si="264">SUM(L254:L256)</f>
        <v>0</v>
      </c>
      <c r="M253" s="45">
        <f t="shared" si="264"/>
        <v>0</v>
      </c>
      <c r="N253" s="99"/>
      <c r="O253" s="45">
        <f t="shared" si="254"/>
        <v>-3</v>
      </c>
      <c r="P253" s="45">
        <f t="shared" si="249"/>
        <v>-2550</v>
      </c>
      <c r="Q253" s="45">
        <f t="shared" si="250"/>
        <v>-30600</v>
      </c>
    </row>
    <row r="254" spans="1:17" x14ac:dyDescent="0.25">
      <c r="A254" s="24"/>
      <c r="B254" s="10" t="s">
        <v>56</v>
      </c>
      <c r="C254" s="11">
        <v>1</v>
      </c>
      <c r="D254" s="14">
        <v>1.1000000000000001</v>
      </c>
      <c r="E254" s="18">
        <f t="shared" si="255"/>
        <v>1100</v>
      </c>
      <c r="F254" s="18">
        <f>E254*C254</f>
        <v>1100</v>
      </c>
      <c r="G254" s="18">
        <f t="shared" si="256"/>
        <v>13200</v>
      </c>
      <c r="H254" s="99"/>
      <c r="I254" s="11"/>
      <c r="J254" s="14"/>
      <c r="K254" s="18"/>
      <c r="L254" s="18">
        <f>K254*I254</f>
        <v>0</v>
      </c>
      <c r="M254" s="18">
        <f t="shared" ref="M254:M256" si="265">L254*12</f>
        <v>0</v>
      </c>
      <c r="N254" s="99"/>
      <c r="O254" s="11">
        <f t="shared" si="254"/>
        <v>-1</v>
      </c>
      <c r="P254" s="90">
        <f t="shared" si="249"/>
        <v>-1100</v>
      </c>
      <c r="Q254" s="90">
        <f t="shared" si="250"/>
        <v>-13200</v>
      </c>
    </row>
    <row r="255" spans="1:17" x14ac:dyDescent="0.25">
      <c r="A255" s="24"/>
      <c r="B255" s="10" t="s">
        <v>11</v>
      </c>
      <c r="C255" s="11">
        <v>1</v>
      </c>
      <c r="D255" s="14">
        <v>0.8</v>
      </c>
      <c r="E255" s="18">
        <f t="shared" si="255"/>
        <v>800</v>
      </c>
      <c r="F255" s="18">
        <f>E255*C255</f>
        <v>800</v>
      </c>
      <c r="G255" s="18">
        <f t="shared" si="256"/>
        <v>9600</v>
      </c>
      <c r="H255" s="99"/>
      <c r="I255" s="11"/>
      <c r="J255" s="14"/>
      <c r="K255" s="18"/>
      <c r="L255" s="18">
        <f>K255*I255</f>
        <v>0</v>
      </c>
      <c r="M255" s="18">
        <f t="shared" si="265"/>
        <v>0</v>
      </c>
      <c r="N255" s="99"/>
      <c r="O255" s="11">
        <f t="shared" si="254"/>
        <v>-1</v>
      </c>
      <c r="P255" s="90">
        <f t="shared" si="249"/>
        <v>-800</v>
      </c>
      <c r="Q255" s="90">
        <f t="shared" si="250"/>
        <v>-9600</v>
      </c>
    </row>
    <row r="256" spans="1:17" x14ac:dyDescent="0.25">
      <c r="A256" s="24"/>
      <c r="B256" s="10" t="s">
        <v>12</v>
      </c>
      <c r="C256" s="11">
        <v>1</v>
      </c>
      <c r="D256" s="14">
        <v>0.65</v>
      </c>
      <c r="E256" s="18">
        <f t="shared" si="255"/>
        <v>650</v>
      </c>
      <c r="F256" s="18">
        <f>E256*C256</f>
        <v>650</v>
      </c>
      <c r="G256" s="18">
        <f t="shared" si="256"/>
        <v>7800</v>
      </c>
      <c r="H256" s="99"/>
      <c r="I256" s="11"/>
      <c r="J256" s="14"/>
      <c r="K256" s="18"/>
      <c r="L256" s="18">
        <f>K256*I256</f>
        <v>0</v>
      </c>
      <c r="M256" s="18">
        <f t="shared" si="265"/>
        <v>0</v>
      </c>
      <c r="N256" s="99"/>
      <c r="O256" s="11">
        <f t="shared" si="254"/>
        <v>-1</v>
      </c>
      <c r="P256" s="90">
        <f t="shared" si="249"/>
        <v>-650</v>
      </c>
      <c r="Q256" s="90">
        <f t="shared" si="250"/>
        <v>-7800</v>
      </c>
    </row>
    <row r="257" spans="1:17" x14ac:dyDescent="0.25">
      <c r="A257" s="25"/>
      <c r="B257" s="26" t="s">
        <v>60</v>
      </c>
      <c r="C257" s="44">
        <f>SUM(C258:C260)</f>
        <v>6</v>
      </c>
      <c r="D257" s="44"/>
      <c r="E257" s="44"/>
      <c r="F257" s="44">
        <f t="shared" ref="F257:G257" si="266">SUM(F258:F260)</f>
        <v>4650</v>
      </c>
      <c r="G257" s="44">
        <f t="shared" si="266"/>
        <v>55800</v>
      </c>
      <c r="H257" s="99"/>
      <c r="I257" s="44">
        <f>SUM(I258:I260)</f>
        <v>0</v>
      </c>
      <c r="J257" s="44"/>
      <c r="K257" s="44"/>
      <c r="L257" s="44">
        <f t="shared" ref="L257:M257" si="267">SUM(L258:L260)</f>
        <v>0</v>
      </c>
      <c r="M257" s="44">
        <f t="shared" si="267"/>
        <v>0</v>
      </c>
      <c r="N257" s="99"/>
      <c r="O257" s="44">
        <f t="shared" si="254"/>
        <v>-6</v>
      </c>
      <c r="P257" s="44">
        <f t="shared" si="249"/>
        <v>-4650</v>
      </c>
      <c r="Q257" s="44">
        <f t="shared" si="250"/>
        <v>-55800</v>
      </c>
    </row>
    <row r="258" spans="1:17" x14ac:dyDescent="0.25">
      <c r="A258" s="24"/>
      <c r="B258" s="10" t="s">
        <v>56</v>
      </c>
      <c r="C258" s="11">
        <v>1</v>
      </c>
      <c r="D258" s="14">
        <v>1.1000000000000001</v>
      </c>
      <c r="E258" s="18">
        <f t="shared" si="255"/>
        <v>1100</v>
      </c>
      <c r="F258" s="18">
        <f>E258*C258</f>
        <v>1100</v>
      </c>
      <c r="G258" s="18">
        <f t="shared" si="256"/>
        <v>13200</v>
      </c>
      <c r="H258" s="99"/>
      <c r="I258" s="11"/>
      <c r="J258" s="14"/>
      <c r="K258" s="18"/>
      <c r="L258" s="18">
        <f>K258*I258</f>
        <v>0</v>
      </c>
      <c r="M258" s="18">
        <f t="shared" ref="M258:M260" si="268">L258*12</f>
        <v>0</v>
      </c>
      <c r="N258" s="99"/>
      <c r="O258" s="11">
        <f t="shared" si="254"/>
        <v>-1</v>
      </c>
      <c r="P258" s="90">
        <f t="shared" si="249"/>
        <v>-1100</v>
      </c>
      <c r="Q258" s="90">
        <f t="shared" si="250"/>
        <v>-13200</v>
      </c>
    </row>
    <row r="259" spans="1:17" x14ac:dyDescent="0.25">
      <c r="A259" s="24"/>
      <c r="B259" s="10" t="s">
        <v>11</v>
      </c>
      <c r="C259" s="11">
        <v>2</v>
      </c>
      <c r="D259" s="14">
        <v>0.8</v>
      </c>
      <c r="E259" s="18">
        <f t="shared" si="255"/>
        <v>800</v>
      </c>
      <c r="F259" s="18">
        <f>E259*C259</f>
        <v>1600</v>
      </c>
      <c r="G259" s="18">
        <f t="shared" si="256"/>
        <v>19200</v>
      </c>
      <c r="H259" s="99"/>
      <c r="I259" s="11"/>
      <c r="J259" s="14"/>
      <c r="K259" s="18"/>
      <c r="L259" s="18">
        <f>K259*I259</f>
        <v>0</v>
      </c>
      <c r="M259" s="18">
        <f t="shared" si="268"/>
        <v>0</v>
      </c>
      <c r="N259" s="99"/>
      <c r="O259" s="11">
        <f t="shared" si="254"/>
        <v>-2</v>
      </c>
      <c r="P259" s="90">
        <f t="shared" si="249"/>
        <v>-1600</v>
      </c>
      <c r="Q259" s="90">
        <f t="shared" si="250"/>
        <v>-19200</v>
      </c>
    </row>
    <row r="260" spans="1:17" x14ac:dyDescent="0.25">
      <c r="A260" s="24"/>
      <c r="B260" s="10" t="s">
        <v>12</v>
      </c>
      <c r="C260" s="11">
        <v>3</v>
      </c>
      <c r="D260" s="14">
        <v>0.65</v>
      </c>
      <c r="E260" s="18">
        <f t="shared" si="255"/>
        <v>650</v>
      </c>
      <c r="F260" s="18">
        <f>E260*C260</f>
        <v>1950</v>
      </c>
      <c r="G260" s="18">
        <f t="shared" si="256"/>
        <v>23400</v>
      </c>
      <c r="H260" s="99"/>
      <c r="I260" s="11"/>
      <c r="J260" s="14"/>
      <c r="K260" s="18"/>
      <c r="L260" s="18">
        <f>K260*I260</f>
        <v>0</v>
      </c>
      <c r="M260" s="18">
        <f t="shared" si="268"/>
        <v>0</v>
      </c>
      <c r="N260" s="99"/>
      <c r="O260" s="11">
        <f t="shared" si="254"/>
        <v>-3</v>
      </c>
      <c r="P260" s="90">
        <f t="shared" si="249"/>
        <v>-1950</v>
      </c>
      <c r="Q260" s="90">
        <f t="shared" si="250"/>
        <v>-23400</v>
      </c>
    </row>
    <row r="261" spans="1:17" x14ac:dyDescent="0.25">
      <c r="A261" s="25"/>
      <c r="B261" s="26" t="s">
        <v>61</v>
      </c>
      <c r="C261" s="44">
        <f>SUM(C262:C264)</f>
        <v>5</v>
      </c>
      <c r="D261" s="44"/>
      <c r="E261" s="44"/>
      <c r="F261" s="44">
        <f t="shared" ref="F261:G261" si="269">SUM(F262:F264)</f>
        <v>3850</v>
      </c>
      <c r="G261" s="44">
        <f t="shared" si="269"/>
        <v>46200</v>
      </c>
      <c r="H261" s="99"/>
      <c r="I261" s="44">
        <f>SUM(I262:I264)</f>
        <v>0</v>
      </c>
      <c r="J261" s="44"/>
      <c r="K261" s="44"/>
      <c r="L261" s="44">
        <f t="shared" ref="L261:M261" si="270">SUM(L262:L264)</f>
        <v>0</v>
      </c>
      <c r="M261" s="44">
        <f t="shared" si="270"/>
        <v>0</v>
      </c>
      <c r="N261" s="99"/>
      <c r="O261" s="44">
        <f t="shared" si="254"/>
        <v>-5</v>
      </c>
      <c r="P261" s="44">
        <f t="shared" si="249"/>
        <v>-3850</v>
      </c>
      <c r="Q261" s="44">
        <f t="shared" si="250"/>
        <v>-46200</v>
      </c>
    </row>
    <row r="262" spans="1:17" x14ac:dyDescent="0.25">
      <c r="A262" s="24"/>
      <c r="B262" s="10" t="s">
        <v>56</v>
      </c>
      <c r="C262" s="11">
        <v>1</v>
      </c>
      <c r="D262" s="14">
        <v>1.1000000000000001</v>
      </c>
      <c r="E262" s="18">
        <f t="shared" si="255"/>
        <v>1100</v>
      </c>
      <c r="F262" s="18">
        <f>E262*C262</f>
        <v>1100</v>
      </c>
      <c r="G262" s="18">
        <f t="shared" si="256"/>
        <v>13200</v>
      </c>
      <c r="H262" s="99"/>
      <c r="I262" s="11"/>
      <c r="J262" s="14"/>
      <c r="K262" s="18"/>
      <c r="L262" s="18">
        <f>K262*I262</f>
        <v>0</v>
      </c>
      <c r="M262" s="18">
        <f t="shared" ref="M262:M264" si="271">L262*12</f>
        <v>0</v>
      </c>
      <c r="N262" s="99"/>
      <c r="O262" s="11">
        <f t="shared" si="254"/>
        <v>-1</v>
      </c>
      <c r="P262" s="90">
        <f t="shared" si="249"/>
        <v>-1100</v>
      </c>
      <c r="Q262" s="90">
        <f t="shared" si="250"/>
        <v>-13200</v>
      </c>
    </row>
    <row r="263" spans="1:17" x14ac:dyDescent="0.25">
      <c r="A263" s="24"/>
      <c r="B263" s="10" t="s">
        <v>11</v>
      </c>
      <c r="C263" s="11">
        <v>1</v>
      </c>
      <c r="D263" s="14">
        <v>0.8</v>
      </c>
      <c r="E263" s="18">
        <f t="shared" si="255"/>
        <v>800</v>
      </c>
      <c r="F263" s="18">
        <f>E263*C263</f>
        <v>800</v>
      </c>
      <c r="G263" s="18">
        <f t="shared" si="256"/>
        <v>9600</v>
      </c>
      <c r="H263" s="99"/>
      <c r="I263" s="11"/>
      <c r="J263" s="14"/>
      <c r="K263" s="18"/>
      <c r="L263" s="18">
        <f>K263*I263</f>
        <v>0</v>
      </c>
      <c r="M263" s="18">
        <f t="shared" si="271"/>
        <v>0</v>
      </c>
      <c r="N263" s="99"/>
      <c r="O263" s="11">
        <f t="shared" si="254"/>
        <v>-1</v>
      </c>
      <c r="P263" s="90">
        <f t="shared" si="249"/>
        <v>-800</v>
      </c>
      <c r="Q263" s="90">
        <f t="shared" si="250"/>
        <v>-9600</v>
      </c>
    </row>
    <row r="264" spans="1:17" x14ac:dyDescent="0.25">
      <c r="A264" s="24"/>
      <c r="B264" s="10" t="s">
        <v>12</v>
      </c>
      <c r="C264" s="11">
        <v>3</v>
      </c>
      <c r="D264" s="14">
        <v>0.65</v>
      </c>
      <c r="E264" s="18">
        <f t="shared" si="255"/>
        <v>650</v>
      </c>
      <c r="F264" s="18">
        <f>E264*C264</f>
        <v>1950</v>
      </c>
      <c r="G264" s="18">
        <f t="shared" si="256"/>
        <v>23400</v>
      </c>
      <c r="H264" s="99"/>
      <c r="I264" s="11"/>
      <c r="J264" s="14"/>
      <c r="K264" s="18"/>
      <c r="L264" s="18">
        <f>K264*I264</f>
        <v>0</v>
      </c>
      <c r="M264" s="18">
        <f t="shared" si="271"/>
        <v>0</v>
      </c>
      <c r="N264" s="99"/>
      <c r="O264" s="11">
        <f t="shared" si="254"/>
        <v>-3</v>
      </c>
      <c r="P264" s="90">
        <f t="shared" si="249"/>
        <v>-1950</v>
      </c>
      <c r="Q264" s="90">
        <f t="shared" si="250"/>
        <v>-23400</v>
      </c>
    </row>
    <row r="265" spans="1:17" x14ac:dyDescent="0.25">
      <c r="A265" s="25"/>
      <c r="B265" s="26" t="s">
        <v>62</v>
      </c>
      <c r="C265" s="44">
        <f>SUM(C266:C268)</f>
        <v>5</v>
      </c>
      <c r="D265" s="44"/>
      <c r="E265" s="44"/>
      <c r="F265" s="44">
        <f t="shared" ref="F265:G265" si="272">SUM(F266:F268)</f>
        <v>3850</v>
      </c>
      <c r="G265" s="44">
        <f t="shared" si="272"/>
        <v>46200</v>
      </c>
      <c r="H265" s="99"/>
      <c r="I265" s="44">
        <f>SUM(I266:I268)</f>
        <v>0</v>
      </c>
      <c r="J265" s="44"/>
      <c r="K265" s="44"/>
      <c r="L265" s="44">
        <f t="shared" ref="L265:M265" si="273">SUM(L266:L268)</f>
        <v>0</v>
      </c>
      <c r="M265" s="44">
        <f t="shared" si="273"/>
        <v>0</v>
      </c>
      <c r="N265" s="99"/>
      <c r="O265" s="44">
        <f t="shared" si="254"/>
        <v>-5</v>
      </c>
      <c r="P265" s="44">
        <f t="shared" si="249"/>
        <v>-3850</v>
      </c>
      <c r="Q265" s="44">
        <f t="shared" si="250"/>
        <v>-46200</v>
      </c>
    </row>
    <row r="266" spans="1:17" x14ac:dyDescent="0.25">
      <c r="A266" s="24"/>
      <c r="B266" s="10" t="s">
        <v>56</v>
      </c>
      <c r="C266" s="11">
        <v>1</v>
      </c>
      <c r="D266" s="14">
        <v>1.1000000000000001</v>
      </c>
      <c r="E266" s="18">
        <f t="shared" si="255"/>
        <v>1100</v>
      </c>
      <c r="F266" s="18">
        <f>E266*C266</f>
        <v>1100</v>
      </c>
      <c r="G266" s="18">
        <f t="shared" si="256"/>
        <v>13200</v>
      </c>
      <c r="H266" s="99"/>
      <c r="I266" s="11"/>
      <c r="J266" s="14"/>
      <c r="K266" s="18"/>
      <c r="L266" s="18">
        <f>K266*I266</f>
        <v>0</v>
      </c>
      <c r="M266" s="18">
        <f t="shared" ref="M266:M268" si="274">L266*12</f>
        <v>0</v>
      </c>
      <c r="N266" s="99"/>
      <c r="O266" s="11">
        <f t="shared" si="254"/>
        <v>-1</v>
      </c>
      <c r="P266" s="90">
        <f t="shared" si="249"/>
        <v>-1100</v>
      </c>
      <c r="Q266" s="90">
        <f t="shared" si="250"/>
        <v>-13200</v>
      </c>
    </row>
    <row r="267" spans="1:17" x14ac:dyDescent="0.25">
      <c r="A267" s="24"/>
      <c r="B267" s="10" t="s">
        <v>11</v>
      </c>
      <c r="C267" s="11">
        <v>1</v>
      </c>
      <c r="D267" s="14">
        <v>0.8</v>
      </c>
      <c r="E267" s="18">
        <f t="shared" si="255"/>
        <v>800</v>
      </c>
      <c r="F267" s="18">
        <f>E267*C267</f>
        <v>800</v>
      </c>
      <c r="G267" s="18">
        <f t="shared" si="256"/>
        <v>9600</v>
      </c>
      <c r="H267" s="99"/>
      <c r="I267" s="11"/>
      <c r="J267" s="14"/>
      <c r="K267" s="18"/>
      <c r="L267" s="18">
        <f>K267*I267</f>
        <v>0</v>
      </c>
      <c r="M267" s="18">
        <f t="shared" si="274"/>
        <v>0</v>
      </c>
      <c r="N267" s="99"/>
      <c r="O267" s="11">
        <f t="shared" si="254"/>
        <v>-1</v>
      </c>
      <c r="P267" s="90">
        <f t="shared" si="249"/>
        <v>-800</v>
      </c>
      <c r="Q267" s="90">
        <f t="shared" si="250"/>
        <v>-9600</v>
      </c>
    </row>
    <row r="268" spans="1:17" x14ac:dyDescent="0.25">
      <c r="A268" s="35"/>
      <c r="B268" s="12" t="s">
        <v>12</v>
      </c>
      <c r="C268" s="13">
        <v>3</v>
      </c>
      <c r="D268" s="15">
        <v>0.65</v>
      </c>
      <c r="E268" s="19">
        <f t="shared" si="255"/>
        <v>650</v>
      </c>
      <c r="F268" s="19">
        <f>E268*C268</f>
        <v>1950</v>
      </c>
      <c r="G268" s="19">
        <f t="shared" si="256"/>
        <v>23400</v>
      </c>
      <c r="H268" s="100"/>
      <c r="I268" s="13"/>
      <c r="J268" s="15"/>
      <c r="K268" s="19"/>
      <c r="L268" s="19">
        <f>K268*I268</f>
        <v>0</v>
      </c>
      <c r="M268" s="19">
        <f t="shared" si="274"/>
        <v>0</v>
      </c>
      <c r="N268" s="100"/>
      <c r="O268" s="13">
        <f t="shared" si="254"/>
        <v>-3</v>
      </c>
      <c r="P268" s="90">
        <f t="shared" si="249"/>
        <v>-1950</v>
      </c>
      <c r="Q268" s="90">
        <f t="shared" si="250"/>
        <v>-23400</v>
      </c>
    </row>
  </sheetData>
  <autoFilter ref="A2:H268"/>
  <mergeCells count="5">
    <mergeCell ref="O1:Q1"/>
    <mergeCell ref="H4:H268"/>
    <mergeCell ref="N4:N268"/>
    <mergeCell ref="A1:G1"/>
    <mergeCell ref="I1:M1"/>
  </mergeCells>
  <printOptions horizontalCentered="1"/>
  <pageMargins left="0" right="0" top="0.25" bottom="0.25" header="0.3" footer="0.3"/>
  <pageSetup paperSize="9" scale="36" fitToHeight="19" orientation="portrait" r:id="rId1"/>
  <ignoredErrors>
    <ignoredError sqref="F7: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zoomScale="85" zoomScaleNormal="100" zoomScaleSheetLayoutView="85" workbookViewId="0">
      <selection activeCell="D10" sqref="D10"/>
    </sheetView>
  </sheetViews>
  <sheetFormatPr defaultRowHeight="15" x14ac:dyDescent="0.25"/>
  <cols>
    <col min="1" max="1" width="4.28515625" customWidth="1"/>
    <col min="2" max="2" width="42.42578125" customWidth="1"/>
    <col min="3" max="3" width="8.7109375" customWidth="1"/>
    <col min="4" max="4" width="14" customWidth="1"/>
    <col min="5" max="6" width="16" customWidth="1"/>
    <col min="7" max="7" width="15.85546875" customWidth="1"/>
    <col min="8" max="8" width="16" hidden="1" customWidth="1"/>
    <col min="9" max="9" width="1.85546875" customWidth="1"/>
    <col min="11" max="12" width="11.5703125" bestFit="1" customWidth="1"/>
  </cols>
  <sheetData>
    <row r="1" spans="1:12" ht="42" customHeight="1" x14ac:dyDescent="0.25">
      <c r="A1" s="101" t="s">
        <v>79</v>
      </c>
      <c r="B1" s="101"/>
      <c r="C1" s="101"/>
      <c r="D1" s="101"/>
      <c r="E1" s="101"/>
      <c r="F1" s="101"/>
      <c r="G1" s="101"/>
      <c r="H1" s="101"/>
      <c r="K1" s="27"/>
      <c r="L1" s="27"/>
    </row>
    <row r="2" spans="1:12" ht="111" customHeight="1" x14ac:dyDescent="0.25">
      <c r="A2" s="50" t="s">
        <v>75</v>
      </c>
      <c r="B2" s="50" t="s">
        <v>1</v>
      </c>
      <c r="C2" s="50" t="s">
        <v>2</v>
      </c>
      <c r="D2" s="50" t="s">
        <v>78</v>
      </c>
      <c r="E2" s="50" t="s">
        <v>77</v>
      </c>
      <c r="F2" s="50" t="s">
        <v>76</v>
      </c>
      <c r="G2" s="50" t="s">
        <v>3</v>
      </c>
      <c r="H2" s="50" t="s">
        <v>4</v>
      </c>
      <c r="I2" s="1"/>
      <c r="K2" s="36"/>
    </row>
    <row r="3" spans="1:12" ht="26.25" customHeight="1" x14ac:dyDescent="0.25">
      <c r="A3" s="51"/>
      <c r="B3" s="52" t="s">
        <v>5</v>
      </c>
      <c r="C3" s="53">
        <f>SUM(C4:C16)</f>
        <v>302</v>
      </c>
      <c r="D3" s="52"/>
      <c r="E3" s="54"/>
      <c r="F3" s="54">
        <f>SUM(F4:F16)</f>
        <v>292000</v>
      </c>
      <c r="G3" s="54">
        <f>SUM(G4:G16)</f>
        <v>3504000</v>
      </c>
      <c r="H3" s="55">
        <f>3150000+264000</f>
        <v>3414000</v>
      </c>
      <c r="I3" s="1"/>
      <c r="K3" s="36"/>
    </row>
    <row r="4" spans="1:12" ht="35.25" customHeight="1" x14ac:dyDescent="0.25">
      <c r="A4" s="6"/>
      <c r="B4" s="56" t="s">
        <v>7</v>
      </c>
      <c r="C4" s="57">
        <v>1</v>
      </c>
      <c r="D4" s="58">
        <v>2.6</v>
      </c>
      <c r="E4" s="59">
        <f t="shared" ref="E4:E16" si="0">D4*1000</f>
        <v>2600</v>
      </c>
      <c r="F4" s="59">
        <f t="shared" ref="F4:F16" si="1">E4*C4</f>
        <v>2600</v>
      </c>
      <c r="G4" s="59">
        <f t="shared" ref="G4:G16" si="2">F4*12</f>
        <v>31200</v>
      </c>
      <c r="H4" s="98"/>
    </row>
    <row r="5" spans="1:12" ht="35.25" customHeight="1" x14ac:dyDescent="0.25">
      <c r="A5" s="9"/>
      <c r="B5" s="60" t="s">
        <v>8</v>
      </c>
      <c r="C5" s="61">
        <v>4</v>
      </c>
      <c r="D5" s="62">
        <v>2.4</v>
      </c>
      <c r="E5" s="63">
        <f t="shared" si="0"/>
        <v>2400</v>
      </c>
      <c r="F5" s="63">
        <f t="shared" si="1"/>
        <v>9600</v>
      </c>
      <c r="G5" s="63">
        <f t="shared" si="2"/>
        <v>115200</v>
      </c>
      <c r="H5" s="99"/>
    </row>
    <row r="6" spans="1:12" ht="35.25" customHeight="1" x14ac:dyDescent="0.35">
      <c r="A6" s="64"/>
      <c r="B6" s="65" t="s">
        <v>35</v>
      </c>
      <c r="C6" s="61">
        <v>1</v>
      </c>
      <c r="D6" s="62">
        <v>2.2000000000000002</v>
      </c>
      <c r="E6" s="63">
        <f t="shared" si="0"/>
        <v>2200</v>
      </c>
      <c r="F6" s="63">
        <f t="shared" si="1"/>
        <v>2200</v>
      </c>
      <c r="G6" s="63">
        <f t="shared" si="2"/>
        <v>26400</v>
      </c>
      <c r="H6" s="99"/>
    </row>
    <row r="7" spans="1:12" ht="35.25" customHeight="1" x14ac:dyDescent="0.25">
      <c r="A7" s="24"/>
      <c r="B7" s="60" t="s">
        <v>15</v>
      </c>
      <c r="C7" s="61">
        <v>9</v>
      </c>
      <c r="D7" s="62">
        <v>2</v>
      </c>
      <c r="E7" s="63">
        <f t="shared" si="0"/>
        <v>2000</v>
      </c>
      <c r="F7" s="63">
        <f t="shared" si="1"/>
        <v>18000</v>
      </c>
      <c r="G7" s="63">
        <f t="shared" si="2"/>
        <v>216000</v>
      </c>
      <c r="H7" s="99"/>
    </row>
    <row r="8" spans="1:12" ht="35.25" customHeight="1" x14ac:dyDescent="0.3">
      <c r="A8" s="64"/>
      <c r="B8" s="60" t="s">
        <v>19</v>
      </c>
      <c r="C8" s="61">
        <v>1</v>
      </c>
      <c r="D8" s="62">
        <v>1.8</v>
      </c>
      <c r="E8" s="63">
        <f t="shared" si="0"/>
        <v>1800</v>
      </c>
      <c r="F8" s="63">
        <f t="shared" si="1"/>
        <v>1800</v>
      </c>
      <c r="G8" s="63">
        <f t="shared" si="2"/>
        <v>21600</v>
      </c>
      <c r="H8" s="99"/>
    </row>
    <row r="9" spans="1:12" ht="35.25" customHeight="1" x14ac:dyDescent="0.25">
      <c r="A9" s="24"/>
      <c r="B9" s="60" t="s">
        <v>52</v>
      </c>
      <c r="C9" s="61">
        <v>2</v>
      </c>
      <c r="D9" s="62">
        <v>1.8</v>
      </c>
      <c r="E9" s="63">
        <f t="shared" si="0"/>
        <v>1800</v>
      </c>
      <c r="F9" s="63">
        <f t="shared" si="1"/>
        <v>3600</v>
      </c>
      <c r="G9" s="63">
        <f t="shared" si="2"/>
        <v>43200</v>
      </c>
      <c r="H9" s="99"/>
    </row>
    <row r="10" spans="1:12" ht="35.25" customHeight="1" x14ac:dyDescent="0.25">
      <c r="A10" s="24"/>
      <c r="B10" s="60" t="s">
        <v>10</v>
      </c>
      <c r="C10" s="61">
        <v>25</v>
      </c>
      <c r="D10" s="62">
        <v>1.6</v>
      </c>
      <c r="E10" s="63">
        <f t="shared" si="0"/>
        <v>1600</v>
      </c>
      <c r="F10" s="63">
        <f t="shared" si="1"/>
        <v>40000</v>
      </c>
      <c r="G10" s="63">
        <f t="shared" si="2"/>
        <v>480000</v>
      </c>
      <c r="H10" s="99"/>
    </row>
    <row r="11" spans="1:12" ht="35.25" customHeight="1" x14ac:dyDescent="0.25">
      <c r="A11" s="24"/>
      <c r="B11" s="60" t="s">
        <v>10</v>
      </c>
      <c r="C11" s="61">
        <v>3</v>
      </c>
      <c r="D11" s="62">
        <v>1.4</v>
      </c>
      <c r="E11" s="63">
        <f t="shared" ref="E11" si="3">D11*1000</f>
        <v>1400</v>
      </c>
      <c r="F11" s="63">
        <f t="shared" ref="F11" si="4">E11*C11</f>
        <v>4200</v>
      </c>
      <c r="G11" s="63">
        <f t="shared" ref="G11" si="5">F11*12</f>
        <v>50400</v>
      </c>
      <c r="H11" s="99"/>
    </row>
    <row r="12" spans="1:12" ht="35.25" customHeight="1" x14ac:dyDescent="0.25">
      <c r="A12" s="24"/>
      <c r="B12" s="60" t="s">
        <v>39</v>
      </c>
      <c r="C12" s="61">
        <v>9</v>
      </c>
      <c r="D12" s="62">
        <v>1.6</v>
      </c>
      <c r="E12" s="63">
        <f t="shared" si="0"/>
        <v>1600</v>
      </c>
      <c r="F12" s="63">
        <f t="shared" si="1"/>
        <v>14400</v>
      </c>
      <c r="G12" s="63">
        <f t="shared" si="2"/>
        <v>172800</v>
      </c>
      <c r="H12" s="99"/>
    </row>
    <row r="13" spans="1:12" ht="35.25" customHeight="1" x14ac:dyDescent="0.25">
      <c r="A13" s="24"/>
      <c r="B13" s="60" t="s">
        <v>56</v>
      </c>
      <c r="C13" s="61">
        <v>7</v>
      </c>
      <c r="D13" s="62">
        <v>1.1000000000000001</v>
      </c>
      <c r="E13" s="63">
        <f t="shared" si="0"/>
        <v>1100</v>
      </c>
      <c r="F13" s="63">
        <f t="shared" si="1"/>
        <v>7700</v>
      </c>
      <c r="G13" s="63">
        <f t="shared" si="2"/>
        <v>92400</v>
      </c>
      <c r="H13" s="99"/>
    </row>
    <row r="14" spans="1:12" ht="35.25" customHeight="1" x14ac:dyDescent="0.25">
      <c r="A14" s="24"/>
      <c r="B14" s="60" t="s">
        <v>13</v>
      </c>
      <c r="C14" s="61">
        <v>56</v>
      </c>
      <c r="D14" s="62">
        <v>1</v>
      </c>
      <c r="E14" s="63">
        <f t="shared" si="0"/>
        <v>1000</v>
      </c>
      <c r="F14" s="63">
        <f t="shared" si="1"/>
        <v>56000</v>
      </c>
      <c r="G14" s="63">
        <f t="shared" si="2"/>
        <v>672000</v>
      </c>
      <c r="H14" s="99"/>
    </row>
    <row r="15" spans="1:12" ht="35.25" customHeight="1" x14ac:dyDescent="0.25">
      <c r="A15" s="24"/>
      <c r="B15" s="60" t="s">
        <v>11</v>
      </c>
      <c r="C15" s="61">
        <v>82</v>
      </c>
      <c r="D15" s="62">
        <v>0.8</v>
      </c>
      <c r="E15" s="63">
        <f t="shared" si="0"/>
        <v>800</v>
      </c>
      <c r="F15" s="63">
        <f t="shared" si="1"/>
        <v>65600</v>
      </c>
      <c r="G15" s="63">
        <f t="shared" si="2"/>
        <v>787200</v>
      </c>
      <c r="H15" s="99"/>
    </row>
    <row r="16" spans="1:12" ht="35.25" customHeight="1" x14ac:dyDescent="0.25">
      <c r="A16" s="35"/>
      <c r="B16" s="66" t="s">
        <v>12</v>
      </c>
      <c r="C16" s="67">
        <v>102</v>
      </c>
      <c r="D16" s="68">
        <v>0.65</v>
      </c>
      <c r="E16" s="69">
        <f t="shared" si="0"/>
        <v>650</v>
      </c>
      <c r="F16" s="69">
        <f t="shared" si="1"/>
        <v>66300</v>
      </c>
      <c r="G16" s="69">
        <f t="shared" si="2"/>
        <v>795600</v>
      </c>
      <c r="H16" s="100"/>
    </row>
  </sheetData>
  <mergeCells count="2">
    <mergeCell ref="A1:H1"/>
    <mergeCell ref="H4:H16"/>
  </mergeCells>
  <printOptions horizontalCentered="1"/>
  <pageMargins left="0" right="0" top="0.25" bottom="0.2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საშტატო</vt:lpstr>
      <vt:lpstr>მოკლე ფორმა</vt:lpstr>
      <vt:lpstr>'მოკლე ფორმა'!Print_Area</vt:lpstr>
      <vt:lpstr>საშტატო!Print_Area</vt:lpstr>
      <vt:lpstr>'მოკლე ფორმა'!Print_Titles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2020-01-31T11:13:39Z</dcterms:modified>
</cp:coreProperties>
</file>