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tavadze\Documents\My\For Tamar 12.07\"/>
    </mc:Choice>
  </mc:AlternateContent>
  <bookViews>
    <workbookView xWindow="0" yWindow="0" windowWidth="20490" windowHeight="7620" tabRatio="633"/>
  </bookViews>
  <sheets>
    <sheet name="შესყიდვები კომპონენტების მიხედვ" sheetId="24" r:id="rId1"/>
  </sheets>
  <calcPr calcId="162913"/>
</workbook>
</file>

<file path=xl/calcChain.xml><?xml version="1.0" encoding="utf-8"?>
<calcChain xmlns="http://schemas.openxmlformats.org/spreadsheetml/2006/main">
  <c r="F35" i="24" l="1"/>
  <c r="E15" i="24"/>
  <c r="E35" i="24"/>
  <c r="D35" i="24"/>
  <c r="F32" i="24"/>
  <c r="F33" i="24" s="1"/>
  <c r="G29" i="24"/>
  <c r="F29" i="24"/>
  <c r="F28" i="24"/>
  <c r="D29" i="24"/>
  <c r="G18" i="24"/>
  <c r="G19" i="24" s="1"/>
  <c r="F24" i="24"/>
  <c r="F23" i="24"/>
  <c r="D15" i="24"/>
  <c r="F9" i="24" l="1"/>
  <c r="F11" i="24" l="1"/>
  <c r="F8" i="24"/>
  <c r="F12" i="24"/>
  <c r="F13" i="24"/>
  <c r="F10" i="24"/>
  <c r="F15" i="24" l="1"/>
</calcChain>
</file>

<file path=xl/sharedStrings.xml><?xml version="1.0" encoding="utf-8"?>
<sst xmlns="http://schemas.openxmlformats.org/spreadsheetml/2006/main" count="46" uniqueCount="28">
  <si>
    <t xml:space="preserve"> </t>
  </si>
  <si>
    <t>საქართველო - COVID-19-ზე რეაგირების საგანგებო ღონისძიებების პროექტი</t>
  </si>
  <si>
    <t xml:space="preserve">დარჩენილი თანხა (USD) </t>
  </si>
  <si>
    <t xml:space="preserve">1-ლი კომპ. კოვიდ-19-ზე საპასუხო ღონისძიებები                 USD </t>
  </si>
  <si>
    <t xml:space="preserve">შესასყიდი საგნები </t>
  </si>
  <si>
    <t xml:space="preserve">სავარაუდო ხარჯი   (USD) </t>
  </si>
  <si>
    <t>დარჩენილი თანხა</t>
  </si>
  <si>
    <t>1. პერსონალური დაცვის საშუალებები COVID19/G/DC-05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</si>
  <si>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</si>
  <si>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</si>
  <si>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5. სადიაგნოსტიკო მასალები  COVID19/G/DC-07 / </t>
  </si>
  <si>
    <t>მომავალი / სავარაუდო კონტრაქტები</t>
  </si>
  <si>
    <t>უკვე დაგეგმილი კონტრაქტები</t>
  </si>
  <si>
    <t xml:space="preserve">გაფორმებული კონტრაქტები </t>
  </si>
  <si>
    <t xml:space="preserve">6. სასწრაფო-გადაუდებელი დახმარების ცენტრის აღჭურვილობა COVID19/G/RFQ-02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</si>
  <si>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</si>
  <si>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8.  ავტოსატრანსპორტო საშუალებები მარეგულირებელი სააგენტოსათვის COVID19/G/RFQ-04 / </t>
  </si>
  <si>
    <t>ჯამი</t>
  </si>
  <si>
    <t>შესასყიდი სამუშაოები</t>
  </si>
  <si>
    <t xml:space="preserve">საზ. ჯანდაცვის დაწესებულებების შენობების შეკეთება (ქუთ. რეგიონული ცენტრი, სასწრაფო-გადაუდებელი დახმარების ცენტრი  ქუთ.)  COVID19/CW/RFB-01 / 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</si>
  <si>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ქუთ. რეგიონული, და საჩხერის რეგ. დაწესებულებები) COVID19/G/DC-06 /</t>
  </si>
  <si>
    <t>9, პირველადი ჯანდაცვის დაწესებულებების აღჭურვილობა</t>
  </si>
  <si>
    <t>საკონსულტაციო - ტექნიკური დახმარება</t>
  </si>
  <si>
    <t>კარანტინი</t>
  </si>
  <si>
    <t>მზაობა</t>
  </si>
  <si>
    <t>შემთხვევათა მართვა</t>
  </si>
  <si>
    <t>მე-3 კომპონენტი. პროექტის მენეჯმენთი და მონიტორინგი</t>
  </si>
  <si>
    <t>საკონსულტაციო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</si>
</sst>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2">
    <xf numFmtId="0" fontId="0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21" fillId="23" borderId="19" applyNumberFormat="0" applyFont="0" applyAlignment="0" applyProtection="0"/>
    <xf numFmtId="0" fontId="14" fillId="7" borderId="18" applyNumberFormat="0" applyAlignment="0" applyProtection="0"/>
    <xf numFmtId="0" fontId="14" fillId="7" borderId="18" applyNumberFormat="0" applyAlignment="0" applyProtection="0"/>
    <xf numFmtId="0" fontId="14" fillId="7" borderId="18" applyNumberFormat="0" applyAlignment="0" applyProtection="0"/>
    <xf numFmtId="0" fontId="7" fillId="20" borderId="18" applyNumberFormat="0" applyAlignment="0" applyProtection="0"/>
    <xf numFmtId="0" fontId="7" fillId="20" borderId="18" applyNumberFormat="0" applyAlignment="0" applyProtection="0"/>
    <xf numFmtId="0" fontId="7" fillId="20" borderId="18" applyNumberFormat="0" applyAlignment="0" applyProtection="0"/>
    <xf numFmtId="0" fontId="7" fillId="20" borderId="14" applyNumberFormat="0" applyAlignment="0" applyProtection="0"/>
    <xf numFmtId="0" fontId="7" fillId="20" borderId="14" applyNumberFormat="0" applyAlignment="0" applyProtection="0"/>
    <xf numFmtId="0" fontId="7" fillId="20" borderId="14" applyNumberFormat="0" applyAlignment="0" applyProtection="0"/>
    <xf numFmtId="0" fontId="14" fillId="7" borderId="14" applyNumberFormat="0" applyAlignment="0" applyProtection="0"/>
    <xf numFmtId="0" fontId="14" fillId="7" borderId="14" applyNumberFormat="0" applyAlignment="0" applyProtection="0"/>
    <xf numFmtId="0" fontId="14" fillId="7" borderId="14" applyNumberFormat="0" applyAlignment="0" applyProtection="0"/>
    <xf numFmtId="0" fontId="21" fillId="23" borderId="15" applyNumberFormat="0" applyFont="0" applyAlignment="0" applyProtection="0"/>
    <xf numFmtId="0" fontId="21" fillId="23" borderId="15" applyNumberFormat="0" applyFont="0" applyAlignment="0" applyProtection="0"/>
    <xf numFmtId="0" fontId="21" fillId="23" borderId="15" applyNumberFormat="0" applyFon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2" fillId="0" borderId="0"/>
    <xf numFmtId="0" fontId="21" fillId="23" borderId="19" applyNumberFormat="0" applyFont="0" applyAlignment="0" applyProtection="0"/>
    <xf numFmtId="0" fontId="21" fillId="23" borderId="19" applyNumberFormat="0" applyFon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7" fillId="20" borderId="20" applyNumberFormat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4" fillId="7" borderId="26" applyNumberFormat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7" fillId="20" borderId="24" applyNumberFormat="0" applyAlignment="0" applyProtection="0"/>
    <xf numFmtId="0" fontId="17" fillId="20" borderId="24" applyNumberFormat="0" applyAlignment="0" applyProtection="0"/>
    <xf numFmtId="0" fontId="17" fillId="20" borderId="24" applyNumberFormat="0" applyAlignment="0" applyProtection="0"/>
    <xf numFmtId="0" fontId="21" fillId="23" borderId="23" applyNumberFormat="0" applyFont="0" applyAlignment="0" applyProtection="0"/>
    <xf numFmtId="0" fontId="21" fillId="23" borderId="23" applyNumberFormat="0" applyFont="0" applyAlignment="0" applyProtection="0"/>
    <xf numFmtId="0" fontId="21" fillId="23" borderId="23" applyNumberFormat="0" applyFont="0" applyAlignment="0" applyProtection="0"/>
    <xf numFmtId="0" fontId="21" fillId="23" borderId="32" applyNumberFormat="0" applyFont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17" fillId="20" borderId="33" applyNumberFormat="0" applyAlignment="0" applyProtection="0"/>
    <xf numFmtId="0" fontId="14" fillId="7" borderId="22" applyNumberFormat="0" applyAlignment="0" applyProtection="0"/>
    <xf numFmtId="0" fontId="14" fillId="7" borderId="22" applyNumberFormat="0" applyAlignment="0" applyProtection="0"/>
    <xf numFmtId="0" fontId="14" fillId="7" borderId="22" applyNumberFormat="0" applyAlignment="0" applyProtection="0"/>
    <xf numFmtId="0" fontId="17" fillId="20" borderId="33" applyNumberFormat="0" applyAlignment="0" applyProtection="0"/>
    <xf numFmtId="0" fontId="14" fillId="7" borderId="31" applyNumberFormat="0" applyAlignment="0" applyProtection="0"/>
    <xf numFmtId="0" fontId="14" fillId="7" borderId="31" applyNumberFormat="0" applyAlignment="0" applyProtection="0"/>
    <xf numFmtId="0" fontId="14" fillId="7" borderId="31" applyNumberFormat="0" applyAlignment="0" applyProtection="0"/>
    <xf numFmtId="0" fontId="7" fillId="20" borderId="31" applyNumberFormat="0" applyAlignment="0" applyProtection="0"/>
    <xf numFmtId="0" fontId="7" fillId="20" borderId="31" applyNumberFormat="0" applyAlignment="0" applyProtection="0"/>
    <xf numFmtId="0" fontId="7" fillId="20" borderId="31" applyNumberFormat="0" applyAlignment="0" applyProtection="0"/>
    <xf numFmtId="0" fontId="7" fillId="20" borderId="22" applyNumberFormat="0" applyAlignment="0" applyProtection="0"/>
    <xf numFmtId="0" fontId="7" fillId="20" borderId="22" applyNumberFormat="0" applyAlignment="0" applyProtection="0"/>
    <xf numFmtId="0" fontId="7" fillId="20" borderId="22" applyNumberFormat="0" applyAlignment="0" applyProtection="0"/>
    <xf numFmtId="0" fontId="7" fillId="20" borderId="26" applyNumberFormat="0" applyAlignment="0" applyProtection="0"/>
    <xf numFmtId="0" fontId="7" fillId="20" borderId="26" applyNumberFormat="0" applyAlignment="0" applyProtection="0"/>
    <xf numFmtId="0" fontId="7" fillId="20" borderId="26" applyNumberFormat="0" applyAlignment="0" applyProtection="0"/>
    <xf numFmtId="0" fontId="14" fillId="7" borderId="26" applyNumberFormat="0" applyAlignment="0" applyProtection="0"/>
    <xf numFmtId="0" fontId="14" fillId="7" borderId="26" applyNumberFormat="0" applyAlignment="0" applyProtection="0"/>
    <xf numFmtId="0" fontId="21" fillId="23" borderId="32" applyNumberFormat="0" applyFont="0" applyAlignment="0" applyProtection="0"/>
    <xf numFmtId="0" fontId="21" fillId="23" borderId="27" applyNumberFormat="0" applyFont="0" applyAlignment="0" applyProtection="0"/>
    <xf numFmtId="0" fontId="21" fillId="23" borderId="27" applyNumberFormat="0" applyFont="0" applyAlignment="0" applyProtection="0"/>
    <xf numFmtId="0" fontId="1" fillId="0" borderId="0"/>
    <xf numFmtId="0" fontId="17" fillId="20" borderId="33" applyNumberFormat="0" applyAlignment="0" applyProtection="0"/>
    <xf numFmtId="0" fontId="21" fillId="23" borderId="27" applyNumberFormat="0" applyFont="0" applyAlignment="0" applyProtection="0"/>
    <xf numFmtId="0" fontId="17" fillId="20" borderId="28" applyNumberFormat="0" applyAlignment="0" applyProtection="0"/>
    <xf numFmtId="0" fontId="17" fillId="20" borderId="28" applyNumberFormat="0" applyAlignment="0" applyProtection="0"/>
    <xf numFmtId="0" fontId="17" fillId="20" borderId="28" applyNumberFormat="0" applyAlignment="0" applyProtection="0"/>
    <xf numFmtId="0" fontId="19" fillId="0" borderId="29" applyNumberFormat="0" applyFill="0" applyAlignment="0" applyProtection="0"/>
    <xf numFmtId="0" fontId="19" fillId="0" borderId="29" applyNumberFormat="0" applyFill="0" applyAlignment="0" applyProtection="0"/>
    <xf numFmtId="0" fontId="19" fillId="0" borderId="29" applyNumberFormat="0" applyFill="0" applyAlignment="0" applyProtection="0"/>
    <xf numFmtId="0" fontId="21" fillId="23" borderId="32" applyNumberFormat="0" applyFont="0" applyAlignment="0" applyProtection="0"/>
  </cellStyleXfs>
  <cellXfs count="58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/>
    </xf>
    <xf numFmtId="168" fontId="22" fillId="27" borderId="10" xfId="0" applyNumberFormat="1" applyFont="1" applyFill="1" applyBorder="1" applyAlignment="1">
      <alignment horizontal="left" vertical="center" wrapText="1"/>
    </xf>
    <xf numFmtId="168" fontId="22" fillId="26" borderId="12" xfId="0" applyNumberFormat="1" applyFont="1" applyFill="1" applyBorder="1" applyAlignment="1">
      <alignment horizontal="center" vertical="center" wrapText="1"/>
    </xf>
    <xf numFmtId="168" fontId="22" fillId="27" borderId="12" xfId="0" applyNumberFormat="1" applyFont="1" applyFill="1" applyBorder="1" applyAlignment="1">
      <alignment horizontal="left" vertical="center" wrapText="1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6" borderId="0" xfId="0" applyNumberFormat="1" applyFont="1" applyFill="1" applyBorder="1" applyAlignment="1">
      <alignment horizontal="left" vertical="center" wrapText="1"/>
    </xf>
    <xf numFmtId="168" fontId="22" fillId="26" borderId="0" xfId="0" applyNumberFormat="1" applyFont="1" applyFill="1" applyBorder="1" applyAlignment="1">
      <alignment horizontal="center" vertical="center"/>
    </xf>
    <xf numFmtId="0" fontId="24" fillId="26" borderId="0" xfId="0" applyFont="1" applyFill="1" applyBorder="1"/>
    <xf numFmtId="0" fontId="24" fillId="26" borderId="0" xfId="0" applyFont="1" applyFill="1"/>
    <xf numFmtId="168" fontId="22" fillId="27" borderId="12" xfId="0" applyNumberFormat="1" applyFont="1" applyFill="1" applyBorder="1" applyAlignment="1">
      <alignment horizontal="center" vertical="center" wrapText="1"/>
    </xf>
    <xf numFmtId="0" fontId="24" fillId="0" borderId="12" xfId="0" applyFont="1" applyBorder="1"/>
    <xf numFmtId="0" fontId="22" fillId="0" borderId="12" xfId="0" applyFont="1" applyBorder="1" applyAlignment="1">
      <alignment horizontal="center" vertical="center" wrapText="1"/>
    </xf>
    <xf numFmtId="0" fontId="22" fillId="28" borderId="12" xfId="0" applyFont="1" applyFill="1" applyBorder="1"/>
    <xf numFmtId="168" fontId="22" fillId="28" borderId="12" xfId="0" applyNumberFormat="1" applyFont="1" applyFill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2" fillId="28" borderId="12" xfId="0" applyFont="1" applyFill="1" applyBorder="1" applyAlignment="1">
      <alignment horizontal="center" vertical="center" wrapText="1"/>
    </xf>
    <xf numFmtId="168" fontId="22" fillId="26" borderId="12" xfId="0" applyNumberFormat="1" applyFont="1" applyFill="1" applyBorder="1" applyAlignment="1">
      <alignment horizontal="center" vertical="center" wrapText="1"/>
    </xf>
    <xf numFmtId="0" fontId="24" fillId="0" borderId="0" xfId="0" applyFont="1"/>
    <xf numFmtId="168" fontId="22" fillId="26" borderId="12" xfId="0" applyNumberFormat="1" applyFont="1" applyFill="1" applyBorder="1" applyAlignment="1">
      <alignment horizontal="center" vertical="center" wrapText="1"/>
    </xf>
    <xf numFmtId="168" fontId="22" fillId="26" borderId="12" xfId="0" applyNumberFormat="1" applyFont="1" applyFill="1" applyBorder="1" applyAlignment="1">
      <alignment horizontal="center" vertical="center" wrapText="1"/>
    </xf>
    <xf numFmtId="168" fontId="22" fillId="26" borderId="12" xfId="0" applyNumberFormat="1" applyFont="1" applyFill="1" applyBorder="1" applyAlignment="1">
      <alignment horizontal="center" vertical="center" wrapText="1"/>
    </xf>
    <xf numFmtId="168" fontId="26" fillId="26" borderId="12" xfId="0" applyNumberFormat="1" applyFont="1" applyFill="1" applyBorder="1" applyAlignment="1">
      <alignment horizontal="center" vertical="center" wrapText="1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8" borderId="12" xfId="0" applyNumberFormat="1" applyFont="1" applyFill="1" applyBorder="1" applyAlignment="1">
      <alignment horizontal="center" vertical="center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6" borderId="12" xfId="0" applyNumberFormat="1" applyFont="1" applyFill="1" applyBorder="1" applyAlignment="1">
      <alignment horizontal="center" vertical="center" wrapText="1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4" borderId="12" xfId="0" applyNumberFormat="1" applyFont="1" applyFill="1" applyBorder="1" applyAlignment="1">
      <alignment horizontal="center" vertical="center"/>
    </xf>
    <xf numFmtId="168" fontId="22" fillId="26" borderId="30" xfId="0" applyNumberFormat="1" applyFont="1" applyFill="1" applyBorder="1" applyAlignment="1">
      <alignment horizontal="center" vertical="center" wrapText="1"/>
    </xf>
    <xf numFmtId="168" fontId="22" fillId="28" borderId="30" xfId="0" applyNumberFormat="1" applyFont="1" applyFill="1" applyBorder="1" applyAlignment="1">
      <alignment horizontal="center" vertical="center"/>
    </xf>
    <xf numFmtId="168" fontId="22" fillId="0" borderId="30" xfId="0" applyNumberFormat="1" applyFont="1" applyBorder="1" applyAlignment="1">
      <alignment horizontal="center" vertical="center"/>
    </xf>
    <xf numFmtId="0" fontId="23" fillId="25" borderId="13" xfId="0" applyNumberFormat="1" applyFont="1" applyFill="1" applyBorder="1" applyAlignment="1">
      <alignment horizontal="center" vertical="center" wrapText="1"/>
    </xf>
    <xf numFmtId="0" fontId="23" fillId="25" borderId="0" xfId="0" applyNumberFormat="1" applyFont="1" applyFill="1" applyBorder="1" applyAlignment="1">
      <alignment horizontal="center" vertical="center" wrapText="1"/>
    </xf>
    <xf numFmtId="167" fontId="27" fillId="0" borderId="0" xfId="4" applyFont="1"/>
    <xf numFmtId="0" fontId="27" fillId="0" borderId="0" xfId="0" applyFont="1"/>
    <xf numFmtId="168" fontId="22" fillId="27" borderId="30" xfId="0" applyNumberFormat="1" applyFont="1" applyFill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 wrapText="1"/>
    </xf>
    <xf numFmtId="0" fontId="24" fillId="0" borderId="0" xfId="0" applyFont="1" applyBorder="1"/>
    <xf numFmtId="168" fontId="22" fillId="26" borderId="0" xfId="0" applyNumberFormat="1" applyFont="1" applyFill="1" applyBorder="1" applyAlignment="1">
      <alignment horizontal="center"/>
    </xf>
    <xf numFmtId="0" fontId="24" fillId="0" borderId="30" xfId="0" applyFont="1" applyBorder="1"/>
    <xf numFmtId="168" fontId="22" fillId="26" borderId="30" xfId="0" applyNumberFormat="1" applyFont="1" applyFill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10" xfId="0" applyFont="1" applyBorder="1"/>
    <xf numFmtId="168" fontId="22" fillId="24" borderId="30" xfId="0" applyNumberFormat="1" applyFont="1" applyFill="1" applyBorder="1" applyAlignment="1">
      <alignment horizontal="center"/>
    </xf>
    <xf numFmtId="168" fontId="22" fillId="24" borderId="10" xfId="0" applyNumberFormat="1" applyFont="1" applyFill="1" applyBorder="1" applyAlignment="1">
      <alignment horizontal="center" vertical="center"/>
    </xf>
    <xf numFmtId="168" fontId="22" fillId="26" borderId="37" xfId="0" applyNumberFormat="1" applyFont="1" applyFill="1" applyBorder="1" applyAlignment="1">
      <alignment horizontal="center"/>
    </xf>
    <xf numFmtId="0" fontId="24" fillId="0" borderId="36" xfId="0" applyFont="1" applyBorder="1"/>
    <xf numFmtId="168" fontId="24" fillId="0" borderId="0" xfId="0" applyNumberFormat="1" applyFont="1" applyBorder="1"/>
    <xf numFmtId="0" fontId="25" fillId="0" borderId="30" xfId="0" applyFont="1" applyBorder="1"/>
    <xf numFmtId="0" fontId="28" fillId="28" borderId="35" xfId="0" applyFont="1" applyFill="1" applyBorder="1" applyAlignment="1">
      <alignment wrapText="1"/>
    </xf>
    <xf numFmtId="0" fontId="28" fillId="27" borderId="30" xfId="0" applyFont="1" applyFill="1" applyBorder="1" applyAlignment="1">
      <alignment wrapText="1"/>
    </xf>
    <xf numFmtId="0" fontId="28" fillId="24" borderId="12" xfId="0" applyFont="1" applyFill="1" applyBorder="1" applyAlignment="1">
      <alignment horizontal="center" wrapText="1"/>
    </xf>
    <xf numFmtId="168" fontId="22" fillId="24" borderId="38" xfId="0" applyNumberFormat="1" applyFont="1" applyFill="1" applyBorder="1" applyAlignment="1">
      <alignment horizontal="center" vertical="center"/>
    </xf>
    <xf numFmtId="168" fontId="28" fillId="24" borderId="10" xfId="0" applyNumberFormat="1" applyFont="1" applyFill="1" applyBorder="1" applyAlignment="1">
      <alignment horizontal="center" vertical="center" wrapText="1"/>
    </xf>
  </cellXfs>
  <cellStyles count="212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2 2" xfId="142"/>
    <cellStyle name="Calculation 2 3" xfId="141"/>
    <cellStyle name="Calculation 2 4" xfId="193"/>
    <cellStyle name="Calculation 2 5" xfId="194"/>
    <cellStyle name="Calculation 2 6" xfId="190"/>
    <cellStyle name="Calculation 3" xfId="82"/>
    <cellStyle name="Calculation 3 2" xfId="143"/>
    <cellStyle name="Calculation 3 3" xfId="140"/>
    <cellStyle name="Calculation 3 4" xfId="192"/>
    <cellStyle name="Calculation 3 5" xfId="195"/>
    <cellStyle name="Calculation 3 6" xfId="189"/>
    <cellStyle name="Calculation 4" xfId="83"/>
    <cellStyle name="Calculation 4 2" xfId="144"/>
    <cellStyle name="Calculation 4 3" xfId="139"/>
    <cellStyle name="Calculation 4 4" xfId="191"/>
    <cellStyle name="Calculation 4 5" xfId="196"/>
    <cellStyle name="Calculation 4 6" xfId="188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Input 2" xfId="105"/>
    <cellStyle name="Input 2 2" xfId="145"/>
    <cellStyle name="Input 2 3" xfId="138"/>
    <cellStyle name="Input 2 4" xfId="183"/>
    <cellStyle name="Input 2 5" xfId="166"/>
    <cellStyle name="Input 2 6" xfId="187"/>
    <cellStyle name="Input 3" xfId="106"/>
    <cellStyle name="Input 3 2" xfId="146"/>
    <cellStyle name="Input 3 3" xfId="137"/>
    <cellStyle name="Input 3 4" xfId="182"/>
    <cellStyle name="Input 3 5" xfId="197"/>
    <cellStyle name="Input 3 6" xfId="186"/>
    <cellStyle name="Input 4" xfId="107"/>
    <cellStyle name="Input 4 2" xfId="147"/>
    <cellStyle name="Input 4 3" xfId="136"/>
    <cellStyle name="Input 4 4" xfId="181"/>
    <cellStyle name="Input 4 5" xfId="198"/>
    <cellStyle name="Input 4 6" xfId="185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2 5" xfId="157"/>
    <cellStyle name="Normal 2 6" xfId="202"/>
    <cellStyle name="Normal 3" xfId="117"/>
    <cellStyle name="Normal 4" xfId="118"/>
    <cellStyle name="Note 2" xfId="119"/>
    <cellStyle name="Note 2 2" xfId="148"/>
    <cellStyle name="Note 2 3" xfId="135"/>
    <cellStyle name="Note 2 4" xfId="175"/>
    <cellStyle name="Note 2 5" xfId="200"/>
    <cellStyle name="Note 2 6" xfId="199"/>
    <cellStyle name="Note 3" xfId="120"/>
    <cellStyle name="Note 3 2" xfId="149"/>
    <cellStyle name="Note 3 3" xfId="158"/>
    <cellStyle name="Note 3 4" xfId="174"/>
    <cellStyle name="Note 3 5" xfId="201"/>
    <cellStyle name="Note 3 6" xfId="176"/>
    <cellStyle name="Note 4" xfId="121"/>
    <cellStyle name="Note 4 2" xfId="150"/>
    <cellStyle name="Note 4 3" xfId="159"/>
    <cellStyle name="Note 4 4" xfId="173"/>
    <cellStyle name="Note 4 5" xfId="204"/>
    <cellStyle name="Note 4 6" xfId="211"/>
    <cellStyle name="Output 2" xfId="122"/>
    <cellStyle name="Output 2 2" xfId="151"/>
    <cellStyle name="Output 2 3" xfId="160"/>
    <cellStyle name="Output 2 4" xfId="172"/>
    <cellStyle name="Output 2 5" xfId="205"/>
    <cellStyle name="Output 2 6" xfId="184"/>
    <cellStyle name="Output 3" xfId="123"/>
    <cellStyle name="Output 3 2" xfId="152"/>
    <cellStyle name="Output 3 3" xfId="161"/>
    <cellStyle name="Output 3 4" xfId="171"/>
    <cellStyle name="Output 3 5" xfId="206"/>
    <cellStyle name="Output 3 6" xfId="203"/>
    <cellStyle name="Output 4" xfId="124"/>
    <cellStyle name="Output 4 2" xfId="153"/>
    <cellStyle name="Output 4 3" xfId="162"/>
    <cellStyle name="Output 4 4" xfId="170"/>
    <cellStyle name="Output 4 5" xfId="207"/>
    <cellStyle name="Output 4 6" xfId="180"/>
    <cellStyle name="Percent" xfId="1"/>
    <cellStyle name="Title 2" xfId="125"/>
    <cellStyle name="Title 3" xfId="126"/>
    <cellStyle name="Title 4" xfId="127"/>
    <cellStyle name="Total 2" xfId="128"/>
    <cellStyle name="Total 2 2" xfId="154"/>
    <cellStyle name="Total 2 3" xfId="163"/>
    <cellStyle name="Total 2 4" xfId="169"/>
    <cellStyle name="Total 2 5" xfId="208"/>
    <cellStyle name="Total 2 6" xfId="179"/>
    <cellStyle name="Total 3" xfId="129"/>
    <cellStyle name="Total 3 2" xfId="155"/>
    <cellStyle name="Total 3 3" xfId="164"/>
    <cellStyle name="Total 3 4" xfId="168"/>
    <cellStyle name="Total 3 5" xfId="209"/>
    <cellStyle name="Total 3 6" xfId="178"/>
    <cellStyle name="Total 4" xfId="130"/>
    <cellStyle name="Total 4 2" xfId="156"/>
    <cellStyle name="Total 4 3" xfId="165"/>
    <cellStyle name="Total 4 4" xfId="167"/>
    <cellStyle name="Total 4 5" xfId="210"/>
    <cellStyle name="Total 4 6" xfId="177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topLeftCell="B17" zoomScale="90" zoomScaleNormal="90" workbookViewId="0">
      <selection activeCell="G3" sqref="G3"/>
    </sheetView>
  </sheetViews>
  <sheetFormatPr defaultRowHeight="15" x14ac:dyDescent="0.25"/>
  <cols>
    <col min="1" max="1" width="5.5703125" style="1" customWidth="1"/>
    <col min="2" max="2" width="7.5703125" style="1" customWidth="1"/>
    <col min="3" max="3" width="54.85546875" style="1" customWidth="1"/>
    <col min="4" max="4" width="35.28515625" style="1" customWidth="1"/>
    <col min="5" max="5" width="27.140625" style="2" customWidth="1"/>
    <col min="6" max="6" width="29.7109375" style="1" customWidth="1"/>
    <col min="7" max="7" width="29" style="1" customWidth="1"/>
    <col min="8" max="8" width="27.28515625" style="1" customWidth="1"/>
    <col min="9" max="9" width="22.85546875" style="1" customWidth="1"/>
    <col min="10" max="16384" width="9.140625" style="1"/>
  </cols>
  <sheetData>
    <row r="1" spans="3:11" ht="24" customHeight="1" x14ac:dyDescent="0.25">
      <c r="C1" s="35" t="s">
        <v>1</v>
      </c>
      <c r="D1" s="36"/>
      <c r="E1" s="36"/>
    </row>
    <row r="2" spans="3:11" ht="30.75" customHeight="1" x14ac:dyDescent="0.25">
      <c r="C2" s="13"/>
      <c r="D2" s="18" t="s">
        <v>5</v>
      </c>
      <c r="E2" s="17" t="s">
        <v>2</v>
      </c>
      <c r="G2" s="37"/>
      <c r="H2" s="38"/>
    </row>
    <row r="3" spans="3:11" ht="28.5" customHeight="1" x14ac:dyDescent="0.25">
      <c r="C3" s="15" t="s">
        <v>3</v>
      </c>
      <c r="D3" s="16">
        <v>41500000</v>
      </c>
      <c r="E3" s="16">
        <v>35937073.600000001</v>
      </c>
    </row>
    <row r="5" spans="3:11" ht="38.25" customHeight="1" x14ac:dyDescent="0.25">
      <c r="C5" s="3" t="s">
        <v>4</v>
      </c>
      <c r="D5" s="3" t="s">
        <v>5</v>
      </c>
      <c r="E5" s="14" t="s">
        <v>13</v>
      </c>
      <c r="F5" s="3" t="s">
        <v>6</v>
      </c>
      <c r="G5" s="19" t="s">
        <v>11</v>
      </c>
      <c r="H5" s="14" t="s">
        <v>12</v>
      </c>
    </row>
    <row r="6" spans="3:11" ht="28.5" customHeight="1" x14ac:dyDescent="0.25">
      <c r="C6" s="4" t="s">
        <v>7</v>
      </c>
      <c r="D6" s="25">
        <v>5000000</v>
      </c>
      <c r="E6" s="24">
        <v>179820</v>
      </c>
      <c r="F6" s="5">
        <v>4820180</v>
      </c>
      <c r="G6" s="27">
        <v>0</v>
      </c>
      <c r="H6" s="29">
        <v>5000000</v>
      </c>
    </row>
    <row r="7" spans="3:11" ht="71.25" x14ac:dyDescent="0.25">
      <c r="C7" s="6" t="s">
        <v>20</v>
      </c>
      <c r="D7" s="29">
        <v>6500000</v>
      </c>
      <c r="E7" s="24">
        <v>0</v>
      </c>
      <c r="F7" s="5">
        <v>6500000</v>
      </c>
      <c r="G7" s="27">
        <v>-10000000</v>
      </c>
      <c r="H7" s="29">
        <v>16500000</v>
      </c>
    </row>
    <row r="8" spans="3:11" ht="47.25" customHeight="1" x14ac:dyDescent="0.25">
      <c r="C8" s="6" t="s">
        <v>8</v>
      </c>
      <c r="D8" s="22">
        <v>1500000</v>
      </c>
      <c r="E8" s="24">
        <v>0</v>
      </c>
      <c r="F8" s="5">
        <f t="shared" ref="F8:F13" si="0">D8-E8</f>
        <v>1500000</v>
      </c>
      <c r="G8" s="27">
        <v>202913.9700594889</v>
      </c>
      <c r="H8" s="29">
        <v>1297086.0299405111</v>
      </c>
    </row>
    <row r="9" spans="3:11" ht="57" x14ac:dyDescent="0.25">
      <c r="C9" s="6" t="s">
        <v>9</v>
      </c>
      <c r="D9" s="22">
        <v>2250000</v>
      </c>
      <c r="E9" s="24">
        <v>0</v>
      </c>
      <c r="F9" s="5">
        <f t="shared" si="0"/>
        <v>2250000</v>
      </c>
      <c r="G9" s="27">
        <v>250000</v>
      </c>
      <c r="H9" s="29">
        <v>2250000</v>
      </c>
      <c r="K9" s="1" t="s">
        <v>0</v>
      </c>
    </row>
    <row r="10" spans="3:11" ht="47.25" customHeight="1" x14ac:dyDescent="0.25">
      <c r="C10" s="6" t="s">
        <v>10</v>
      </c>
      <c r="D10" s="25">
        <v>25750000</v>
      </c>
      <c r="E10" s="24">
        <v>8794455.4000000004</v>
      </c>
      <c r="F10" s="5">
        <f>D10-E10</f>
        <v>16955544.600000001</v>
      </c>
      <c r="G10" s="27">
        <v>1005544.5999999996</v>
      </c>
      <c r="H10" s="29">
        <v>200000</v>
      </c>
    </row>
    <row r="11" spans="3:11" ht="35.25" customHeight="1" x14ac:dyDescent="0.25">
      <c r="C11" s="6" t="s">
        <v>14</v>
      </c>
      <c r="D11" s="23">
        <v>2800000</v>
      </c>
      <c r="E11" s="24">
        <v>718476</v>
      </c>
      <c r="F11" s="5">
        <f t="shared" si="0"/>
        <v>2081524</v>
      </c>
      <c r="G11" s="27">
        <v>2081524</v>
      </c>
      <c r="H11" s="29">
        <v>0</v>
      </c>
    </row>
    <row r="12" spans="3:11" ht="50.25" customHeight="1" x14ac:dyDescent="0.25">
      <c r="C12" s="6" t="s">
        <v>15</v>
      </c>
      <c r="D12" s="23">
        <v>200000</v>
      </c>
      <c r="E12" s="24">
        <v>0</v>
      </c>
      <c r="F12" s="5">
        <f t="shared" si="0"/>
        <v>200000</v>
      </c>
      <c r="G12" s="27">
        <v>254000</v>
      </c>
      <c r="H12" s="29">
        <v>46000</v>
      </c>
    </row>
    <row r="13" spans="3:11" ht="43.5" customHeight="1" x14ac:dyDescent="0.25">
      <c r="C13" s="6" t="s">
        <v>16</v>
      </c>
      <c r="D13" s="23">
        <v>200000</v>
      </c>
      <c r="E13" s="24">
        <v>0</v>
      </c>
      <c r="F13" s="5">
        <f t="shared" si="0"/>
        <v>200000</v>
      </c>
      <c r="G13" s="27">
        <v>-85369.680329476367</v>
      </c>
      <c r="H13" s="29">
        <v>385369.68032947637</v>
      </c>
    </row>
    <row r="14" spans="3:11" s="21" customFormat="1" ht="43.5" customHeight="1" x14ac:dyDescent="0.25">
      <c r="C14" s="39" t="s">
        <v>21</v>
      </c>
      <c r="D14" s="32">
        <v>3000000</v>
      </c>
      <c r="E14" s="32"/>
      <c r="F14" s="32"/>
      <c r="G14" s="33"/>
      <c r="H14" s="32"/>
    </row>
    <row r="15" spans="3:11" ht="32.25" customHeight="1" x14ac:dyDescent="0.25">
      <c r="C15" s="6" t="s">
        <v>17</v>
      </c>
      <c r="D15" s="7">
        <f>SUM(D6:D14)</f>
        <v>47200000</v>
      </c>
      <c r="E15" s="26">
        <f>+SUM(E6:E14)</f>
        <v>9692751.4000000004</v>
      </c>
      <c r="F15" s="7">
        <f>SUM(F6:F13)</f>
        <v>34507248.600000001</v>
      </c>
      <c r="G15" s="28">
        <v>3977088.889730012</v>
      </c>
      <c r="H15" s="30">
        <v>25409979.710269988</v>
      </c>
    </row>
    <row r="16" spans="3:11" s="11" customFormat="1" ht="30.75" customHeight="1" x14ac:dyDescent="0.25">
      <c r="C16" s="8"/>
      <c r="D16" s="9"/>
      <c r="E16" s="9"/>
      <c r="F16" s="10"/>
      <c r="G16" s="9"/>
      <c r="H16" s="10"/>
    </row>
    <row r="17" spans="2:8" ht="47.25" customHeight="1" x14ac:dyDescent="0.25">
      <c r="C17" s="12" t="s">
        <v>18</v>
      </c>
      <c r="D17" s="3" t="s">
        <v>5</v>
      </c>
      <c r="E17" s="14" t="s">
        <v>13</v>
      </c>
      <c r="F17" s="3" t="s">
        <v>6</v>
      </c>
      <c r="G17" s="19" t="s">
        <v>11</v>
      </c>
      <c r="H17" s="14" t="s">
        <v>12</v>
      </c>
    </row>
    <row r="18" spans="2:8" ht="57.75" customHeight="1" x14ac:dyDescent="0.25">
      <c r="C18" s="14" t="s">
        <v>19</v>
      </c>
      <c r="D18" s="32">
        <v>1000000</v>
      </c>
      <c r="E18" s="32">
        <v>0</v>
      </c>
      <c r="F18" s="34">
        <v>1000000</v>
      </c>
      <c r="G18" s="33">
        <f>F18-H18</f>
        <v>704627.7047787148</v>
      </c>
      <c r="H18" s="34">
        <v>295372.2952212852</v>
      </c>
    </row>
    <row r="19" spans="2:8" ht="25.5" customHeight="1" x14ac:dyDescent="0.25">
      <c r="C19" s="6" t="s">
        <v>17</v>
      </c>
      <c r="D19" s="31">
        <v>1000000</v>
      </c>
      <c r="E19" s="55">
        <v>0</v>
      </c>
      <c r="F19" s="40">
        <v>1000000</v>
      </c>
      <c r="G19" s="40">
        <f>G18</f>
        <v>704627.7047787148</v>
      </c>
      <c r="H19" s="40">
        <v>295372.2952212852</v>
      </c>
    </row>
    <row r="22" spans="2:8" ht="39.75" customHeight="1" x14ac:dyDescent="0.25">
      <c r="C22" s="12" t="s">
        <v>22</v>
      </c>
      <c r="D22" s="3" t="s">
        <v>5</v>
      </c>
      <c r="E22" s="14" t="s">
        <v>13</v>
      </c>
      <c r="F22" s="3" t="s">
        <v>6</v>
      </c>
      <c r="G22" s="19" t="s">
        <v>11</v>
      </c>
      <c r="H22" s="14" t="s">
        <v>12</v>
      </c>
    </row>
    <row r="23" spans="2:8" x14ac:dyDescent="0.25">
      <c r="C23" s="43"/>
      <c r="D23" s="20">
        <v>300000</v>
      </c>
      <c r="E23" s="20">
        <v>9375</v>
      </c>
      <c r="F23" s="20">
        <f>D23-E23</f>
        <v>290625</v>
      </c>
      <c r="G23" s="13"/>
      <c r="H23" s="13"/>
    </row>
    <row r="24" spans="2:8" x14ac:dyDescent="0.25">
      <c r="C24" s="41"/>
      <c r="D24" s="47">
        <v>300000</v>
      </c>
      <c r="E24" s="47">
        <v>9375</v>
      </c>
      <c r="F24" s="47">
        <f>D24-E24</f>
        <v>290625</v>
      </c>
      <c r="G24" s="43"/>
      <c r="H24" s="43"/>
    </row>
    <row r="25" spans="2:8" s="21" customFormat="1" x14ac:dyDescent="0.25">
      <c r="C25" s="41"/>
      <c r="D25" s="42"/>
      <c r="E25" s="42"/>
      <c r="F25" s="42"/>
      <c r="G25" s="41"/>
      <c r="H25" s="41"/>
    </row>
    <row r="26" spans="2:8" s="21" customFormat="1" x14ac:dyDescent="0.25">
      <c r="C26" s="52" t="s">
        <v>23</v>
      </c>
      <c r="D26" s="44">
        <v>5000000</v>
      </c>
      <c r="E26" s="42"/>
      <c r="F26" s="42"/>
      <c r="G26" s="41"/>
      <c r="H26" s="41"/>
    </row>
    <row r="27" spans="2:8" s="21" customFormat="1" x14ac:dyDescent="0.25">
      <c r="C27" s="52" t="s">
        <v>24</v>
      </c>
      <c r="D27" s="44">
        <v>5000000</v>
      </c>
      <c r="E27" s="42"/>
      <c r="F27" s="42"/>
      <c r="G27" s="41"/>
      <c r="H27" s="41"/>
    </row>
    <row r="28" spans="2:8" s="21" customFormat="1" x14ac:dyDescent="0.25">
      <c r="C28" s="52" t="s">
        <v>25</v>
      </c>
      <c r="D28" s="44">
        <v>13500000</v>
      </c>
      <c r="E28" s="42"/>
      <c r="F28" s="44">
        <f>71000000-D29</f>
        <v>47500000</v>
      </c>
      <c r="G28" s="41"/>
      <c r="H28" s="41"/>
    </row>
    <row r="29" spans="2:8" s="21" customFormat="1" x14ac:dyDescent="0.25">
      <c r="B29" s="41"/>
      <c r="C29" s="50"/>
      <c r="D29" s="47">
        <f>SUM(D26:D28)</f>
        <v>23500000</v>
      </c>
      <c r="E29" s="42"/>
      <c r="F29" s="42">
        <f>F28-D29</f>
        <v>24000000</v>
      </c>
      <c r="G29" s="51">
        <f>D15-F29</f>
        <v>23200000</v>
      </c>
      <c r="H29" s="41"/>
    </row>
    <row r="30" spans="2:8" s="21" customFormat="1" ht="36" customHeight="1" x14ac:dyDescent="0.25">
      <c r="C30" s="53" t="s">
        <v>26</v>
      </c>
      <c r="D30" s="49"/>
      <c r="E30" s="42"/>
      <c r="F30" s="42"/>
      <c r="G30" s="41"/>
      <c r="H30" s="41"/>
    </row>
    <row r="31" spans="2:8" s="21" customFormat="1" ht="36" customHeight="1" x14ac:dyDescent="0.25">
      <c r="C31" s="54" t="s">
        <v>27</v>
      </c>
      <c r="D31" s="3" t="s">
        <v>5</v>
      </c>
      <c r="E31" s="14" t="s">
        <v>13</v>
      </c>
      <c r="F31" s="3" t="s">
        <v>6</v>
      </c>
      <c r="G31" s="19" t="s">
        <v>11</v>
      </c>
      <c r="H31" s="14" t="s">
        <v>12</v>
      </c>
    </row>
    <row r="32" spans="2:8" s="21" customFormat="1" x14ac:dyDescent="0.25">
      <c r="C32" s="43"/>
      <c r="D32" s="44">
        <v>300000</v>
      </c>
      <c r="E32" s="44">
        <v>160800</v>
      </c>
      <c r="F32" s="44">
        <f>D32-E32</f>
        <v>139200</v>
      </c>
      <c r="G32" s="43"/>
      <c r="H32" s="43"/>
    </row>
    <row r="33" spans="3:8" s="21" customFormat="1" x14ac:dyDescent="0.25">
      <c r="C33" s="43"/>
      <c r="D33" s="47">
        <v>300000</v>
      </c>
      <c r="E33" s="47">
        <v>160800</v>
      </c>
      <c r="F33" s="44">
        <f>F32</f>
        <v>139200</v>
      </c>
      <c r="G33" s="43"/>
      <c r="H33" s="43"/>
    </row>
    <row r="34" spans="3:8" ht="15.75" thickBot="1" x14ac:dyDescent="0.3">
      <c r="C34" s="43"/>
      <c r="D34" s="43"/>
      <c r="E34" s="45"/>
      <c r="F34" s="43"/>
      <c r="G34" s="43"/>
      <c r="H34" s="43"/>
    </row>
    <row r="35" spans="3:8" s="21" customFormat="1" ht="25.5" customHeight="1" thickBot="1" x14ac:dyDescent="0.3">
      <c r="C35" s="4" t="s">
        <v>17</v>
      </c>
      <c r="D35" s="48">
        <f>D15+D19+D24+D29+D33</f>
        <v>72300000</v>
      </c>
      <c r="E35" s="57">
        <f>+E15+E19+E24+E33</f>
        <v>9862926.4000000004</v>
      </c>
      <c r="F35" s="56">
        <f>+F15+F19+F24+F33</f>
        <v>35937073.600000001</v>
      </c>
      <c r="G35" s="46"/>
      <c r="H35" s="46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შესყიდვები კომპონენტების მიხედვ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Windows User</cp:lastModifiedBy>
  <cp:lastPrinted>2015-01-16T19:06:11Z</cp:lastPrinted>
  <dcterms:created xsi:type="dcterms:W3CDTF">2008-08-01T19:30:21Z</dcterms:created>
  <dcterms:modified xsi:type="dcterms:W3CDTF">2020-07-11T22:36:00Z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