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odisharia\Documents\grants\WV\"/>
    </mc:Choice>
  </mc:AlternateContent>
  <bookViews>
    <workbookView xWindow="0" yWindow="60" windowWidth="20490" windowHeight="6885"/>
  </bookViews>
  <sheets>
    <sheet name="2. Justification" sheetId="3" r:id="rId1"/>
    <sheet name="summary" sheetId="7" state="hidden" r:id="rId2"/>
  </sheets>
  <definedNames>
    <definedName name="_xlnm.Print_Area" localSheetId="0">'2. Justification'!$A$1:$C$63</definedName>
    <definedName name="_xlnm.Print_Titles" localSheetId="0">'2. Justification'!$1:$3</definedName>
  </definedNames>
  <calcPr calcId="162913"/>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0" i="7" l="1"/>
  <c r="C19" i="7"/>
  <c r="F15" i="7" l="1"/>
  <c r="F16" i="7" s="1"/>
  <c r="F20" i="7" l="1"/>
  <c r="F21" i="7" l="1"/>
  <c r="F23" i="7" s="1"/>
  <c r="F28" i="7" s="1"/>
  <c r="C4" i="7"/>
  <c r="C6" i="7" s="1"/>
  <c r="C15" i="7"/>
  <c r="C17" i="7" l="1"/>
  <c r="C16" i="7"/>
  <c r="C21" i="7" s="1"/>
  <c r="C22" i="7" s="1"/>
</calcChain>
</file>

<file path=xl/sharedStrings.xml><?xml version="1.0" encoding="utf-8"?>
<sst xmlns="http://schemas.openxmlformats.org/spreadsheetml/2006/main" count="137" uniqueCount="136">
  <si>
    <t>expected start date</t>
  </si>
  <si>
    <t>Dec 18</t>
  </si>
  <si>
    <t>total budget</t>
  </si>
  <si>
    <t>3 years - 36 month</t>
  </si>
  <si>
    <t>SO</t>
  </si>
  <si>
    <t>Partner</t>
  </si>
  <si>
    <t>SSA (Social xxxx)</t>
  </si>
  <si>
    <t>SO Match - 10%</t>
  </si>
  <si>
    <t>Off books Match</t>
  </si>
  <si>
    <t>???</t>
  </si>
  <si>
    <t>Project location</t>
  </si>
  <si>
    <t>Tbilisi + 3 ADP-s for prevention activities</t>
  </si>
  <si>
    <t>WV France &amp; Austria</t>
  </si>
  <si>
    <t>TOTAL BY FUNDING STREAM</t>
  </si>
  <si>
    <t>Total</t>
  </si>
  <si>
    <t>WV Austria</t>
  </si>
  <si>
    <t>WV France</t>
  </si>
  <si>
    <t>WV Georgia (ADPs)</t>
  </si>
  <si>
    <t>Total Match</t>
  </si>
  <si>
    <t>Project duration</t>
  </si>
  <si>
    <t>CAL - OOC</t>
  </si>
  <si>
    <t>20% - CAL</t>
  </si>
  <si>
    <t>1/3 of 7% indirect costs</t>
  </si>
  <si>
    <t>to be covered by ADP-s</t>
  </si>
  <si>
    <t>Total CAL from grant budget</t>
  </si>
  <si>
    <t>13% - CAL built into budget</t>
  </si>
  <si>
    <t>Total WVG budget (excl 7% indirect costs)</t>
  </si>
  <si>
    <t>Comment</t>
  </si>
  <si>
    <t>Total CAL needed</t>
  </si>
  <si>
    <t>Total to recover from the grant</t>
  </si>
  <si>
    <t>EUR</t>
  </si>
  <si>
    <t>missing - to be covered by ADPs</t>
  </si>
  <si>
    <t>1.1.1.3 Regional / Area Project Coordinator (3 Staff @ 25%) - WV</t>
  </si>
  <si>
    <t xml:space="preserve">                                                                                                                                                                                  </t>
  </si>
  <si>
    <t xml:space="preserve">   1.1.1 ტექნიკური</t>
  </si>
  <si>
    <t>1.2 ხელფასები (მთლიანი ხელფასები, მათ შორის სოციალური უზრუნველყოფა)
ხარჯები და სხვა დაკავშირებული ხარჯები, მათ შორის საერთ.პერსონალი)</t>
  </si>
  <si>
    <t xml:space="preserve">   1.3.1 საზღვარგარეთ (დაკონტრაქტებული თანამშრომელი)</t>
  </si>
  <si>
    <t xml:space="preserve">   1.3.2 ადგილობრივი (დაკონტრაქტებული თანამშრომელი)</t>
  </si>
  <si>
    <t>1.3.2.2 დღიური და საცხოვრებელი ხარჯი - სსიპ სოციალური მომსახურების სააგენტო</t>
  </si>
  <si>
    <t>ადამიანური რესურსების ჯამი</t>
  </si>
  <si>
    <r>
      <t>2. მგზავრობა</t>
    </r>
    <r>
      <rPr>
        <b/>
        <vertAlign val="superscript"/>
        <sz val="10"/>
        <rFont val="Arial"/>
        <family val="2"/>
      </rPr>
      <t>6</t>
    </r>
  </si>
  <si>
    <t>2.1. საერთაშორისო მგზავრობა</t>
  </si>
  <si>
    <t>2.2 ადგილობრივი ტრანსპორტირება</t>
  </si>
  <si>
    <t>2.2.2 ადგილობრივი ტრანსპორტირება - სსიპ სოციალური მომსახურების სააგენტო</t>
  </si>
  <si>
    <t>მგზავრობის ჯამი</t>
  </si>
  <si>
    <r>
      <t>3. ტექნიკა და აქსესუარები</t>
    </r>
    <r>
      <rPr>
        <b/>
        <vertAlign val="superscript"/>
        <sz val="10"/>
        <rFont val="Arial"/>
        <family val="2"/>
      </rPr>
      <t>7</t>
    </r>
  </si>
  <si>
    <t>3.1 ავტომობილის შეძენა ან დაქირავება</t>
  </si>
  <si>
    <t>3.2 ავეჯი, კომპიუტერული ტექნიკა</t>
  </si>
  <si>
    <t>3.2.2 პროექტის პერსონალისთვის ლეპტოპის შეძენა - სსიპ სოციალური მომსახურების სააგენტო</t>
  </si>
  <si>
    <t>3.3 დანადგარები, ინსტრუმენტები ...</t>
  </si>
  <si>
    <t>3.4 სათადარიგო ნაწილები / აპარატურა, ინსტრუმენტები</t>
  </si>
  <si>
    <t>3.5 სხვა (მიუთითეთ)</t>
  </si>
  <si>
    <t>ჯამი აღჭურვილობა და მარაგები</t>
  </si>
  <si>
    <t>4.1 ავტომობილის ღირებულება</t>
  </si>
  <si>
    <t>4.2 ოფისის დაქირავება</t>
  </si>
  <si>
    <t>4.3 სახარჯი მასალები - ოფისი</t>
  </si>
  <si>
    <t>4.4 სხვა მომსახურებები (ტელ / ფაქსი, ელექტროენერგია / გათბობა, დასუფთავება)</t>
  </si>
  <si>
    <t>ადგილობრივი ოფისი ჯამი</t>
  </si>
  <si>
    <t>5.3 ხარჯების შემოწმება / აუდიტი</t>
  </si>
  <si>
    <t>5.4 შეფასების ხარჯები</t>
  </si>
  <si>
    <t>5.5 თარგმანი, თარჯიმნები</t>
  </si>
  <si>
    <t>5.6 საფინანსო სერვისები (საბანკო გარანტიის ხარჯი და სხვა)</t>
  </si>
  <si>
    <t>სხვა ხარჯები, მომსახურება ჯამი</t>
  </si>
  <si>
    <t>6. სხვა</t>
  </si>
  <si>
    <t xml:space="preserve">A 1.1.8 საკოორდინაციო მექანიზმის შემუშავება სსიპ სოციალური მომსახურების სააგენტოსა და მუნიციპალიტეტების სოციალური დეპარტამენტებს შორის მიმართული პრევენციაზე, ინდენტიფიკაცია/რეფერალი და რეაგირება  </t>
  </si>
  <si>
    <t>A 1.2.1 სსიპ სოციალური მომსახურების სააგენტოს მინდობით აღზრდის კონცეფციის განახლება სპეციალიზებული მინდობით აზღრდის მოდულით</t>
  </si>
  <si>
    <t xml:space="preserve">A 1.4.1 კოჯრის შეზღუდული შესაძლებლობის მქონე ბავშვთა სახლის შეფასება და მისი ტრანსფორმაციისათვის/ოპტიმიზაციისათვის რეკომენდაციების მომზადება </t>
  </si>
  <si>
    <t>ჯამი სხვა</t>
  </si>
  <si>
    <t>საბიუჯეტო მუხლების გამარტებები</t>
  </si>
  <si>
    <t>ხარჯები</t>
  </si>
  <si>
    <t>სავარაუდო ხარჯების დასაბუთება</t>
  </si>
  <si>
    <t>1.1.1.5 პროექტის კოორდინატორი (1 პირი - 100%) - სსიპ სოციალური მომსახურების სააგენტო</t>
  </si>
  <si>
    <t xml:space="preserve">    1.1.2 ადმინიასტრაციული / დამხმარე პერსონალი</t>
  </si>
  <si>
    <t>1.1.2.7 ადმინისტრაციული/ფინანსური ასისტენტი (1 პირი - 100%) - სსიპ სოციალური მომსახურების სააგენტო</t>
  </si>
  <si>
    <t xml:space="preserve">1.3 მისიების/მგზავრობების დღიური ანაზღაურება  </t>
  </si>
  <si>
    <t xml:space="preserve">  1.3.3 სემინარი / კონფერენციის მონაწილეები</t>
  </si>
  <si>
    <t xml:space="preserve"> ქვეყნის საკოორდინაციო მექანიზმის ფორმირება</t>
  </si>
  <si>
    <t xml:space="preserve">A 1.1.2 ქვეყნის მასშტაბით პროფესიული განვითარების ტრენინგები სოციალური მომსახურების სააგენტოს სოციალური მუშაკებისათვის
</t>
  </si>
  <si>
    <t>5.4.1 პროექტის საბაზისო შეფასება</t>
  </si>
  <si>
    <t>5.4.1 პროექტის დასრულების შეფასება</t>
  </si>
  <si>
    <t>5.6.3 ბანკის მომსახურების საფასური - სსიპ სოციალური მომსახურების სააგენტო</t>
  </si>
  <si>
    <t>4.4.2 ოფისის მიმდინარე ხარჯები (კომუნიკაცია) - სსიპ სოციალური მომსახურების სააგენტო</t>
  </si>
  <si>
    <t>4.3.2 ოფისის მასალები (საკანცელარიო, სხვა პროდუქცია) - სსიპ სოციალური მომსახურების სააგენტო</t>
  </si>
  <si>
    <t>მიმოხილვითი ხარჯები ბიუჯეტში ბანერები, მედიის და სხვა ნივთები პროექტისათვის. ხარჯები ეფუძნება წარსულ გამოცდილებას მსგავსი პროექტების განხორციელებაში</t>
  </si>
  <si>
    <t>სპეციალისტს 14 დღის განმავლობაში დაქირავებული, რომელიც მოიცავს სამუშაო ჯგუფის შეხვედრების მომზადებას, შეხვედრების ხელშეწყობას და დასკვნების დამტკიცებას და წარდგენას</t>
  </si>
  <si>
    <t>ოფისის კომუნიკაციის ხარჯები, როგორიცაა ტელეფონი, ინტერნეტი სსიპ სოციალური მომსახურების სააგენტოს პროექტის პერსონალისთვის  ოფისის გამოყენების წილის მიხედვით დათვლილი იქნება ამ მუხლით.</t>
  </si>
  <si>
    <t>გამოცდილებაზე დაყრდნობით, კომუნალური ღირებულების საშუალო წილი, კერძოდ, კომუნიკაცია დაახლოებით 30 ევროს შეადგენს</t>
  </si>
  <si>
    <t>მაქსიმალური 20 ევრო თვეშია შეფასებული საბანკო გადარიცხვების დამუშავებისათვის და შესაბამისი საბანკო საფასურის დაფარვის მიზნით</t>
  </si>
  <si>
    <t xml:space="preserve">საბოლოო შეფასება განხორციელდება გარე შემფასებლის მიერ პროექტის ეფექტურობის წარმოსაჩენად. ანგარიშები / დასკვნები გაზიარდება ყველა დაინტერესებულ მხარესთან. შეფასების ექსპერტი შეირჩევა, რომელსაც აქვს დიდი გამოცდილება სოციალური სექტორის და მთავრობის დეცენტრალიზაციის პროცესების კუთხით; განვითარების პროგრამების შეფასების გამოცდილება; სულ მცირე 5 წლიანი წარმატებული გამოცდილება დონორის მიერ დაფინანსებული პროექტების/პროგრამების შეფასების. </t>
  </si>
  <si>
    <t xml:space="preserve">A 1.1.3  უწყებათაშორისი საკოორდინაციო სახელმძღვანელო პრინციპების შემუშავება (სსიპ სოციალური მომსახურების სააგენტო) და მუნიციპალიტეტების სოციალურ სამსახურებს შორის </t>
  </si>
  <si>
    <t>ექსპერტი იქნება დაქირავებული უწყებათაშორისი საკოორდინაციო სახელმძღვანელო პრინციპების შემუშავებაზე სსიპ სოციალური მომსახურების სააგენტოსა და  მუნიციპალიტეტების სოციალურ სამსახურებს შორის კომუნიკაციის გამარტივებისათვის ცენტრალურ სოციალურ სამუშაოს და ახლად შექმნილ სოციალურ სამუშაოს შორის თემის დონეზე.</t>
  </si>
  <si>
    <t>ღირებულების კალკულაცია: ექსპერტის ხარჯი 200 ევრო დღეში ჯამში 14 დღე. ბიუჯეტის მთლიანი ხარჯი 2800 ევრო.</t>
  </si>
  <si>
    <t xml:space="preserve">ღირებულების კალკულაცია: კონსულტაციის ხარჯი 2 ექსპერტზე, რომლებიც ატარებენ შეფასებას არის 150 ევრო თითოეული ექსპერტი თითოეულ საკონსულტაციო დღეზე ჯამში 25 დღე. გაანგარიშება მოიცავს ტრანსპორტირების ხარჯს და დღიურ ნორმას. ერთი ექსპერტი იქნება დაქირავებული რეკომენდაციების შესამუშავებლად 20 დღეზე დღეში 200 ევრო. გაანგარიშება მოიცავს ტრანსპორტირებისა და დღიური ნორმის ხარჯებს. ჯამში 11500 ევრო. </t>
  </si>
  <si>
    <t>ღირებულების კალკულაცია: 10 შეხვედრა იქნება ორგანიზებული თითოეულის ღირებულება 200 ევრო, რომელიც მოიცავს ადგილის დაქირავებას 80 ევრო და ლანჩი/ შესვენება ყავაზე 8 ევრო თითოეულ მონაწილეზე ჯამში შეხვედრაში 15 მონაწილე.</t>
  </si>
  <si>
    <t xml:space="preserve">ღირებულების კალკულაცია: ექსპერტის გადასახადი არის 200 ევრო დღეში ჯამში 14 დღე. საერთო ღიებულება 2800 ევრო. </t>
  </si>
  <si>
    <t xml:space="preserve">ღირებულების კალკულაცია: 10 შეხვედრა იქნება ორგანიზებული თითოეულის ღირებულება 200 ევრო, რომელიც მოიცავს ადგილის დაქირავებას 80 ევრო და ლანჩი/ შესვენება ყავაზე 8 ევრო თითოეულ მონაწილეზე ჯამში შეხვედრაში 15 მონაწილე. 10 შეხვედრის ღირებულება 2000 ევრო.   </t>
  </si>
  <si>
    <t xml:space="preserve"> სამუშაო ჯგუფი განახორციელებს 10 შეხვედრას, რომელიც ეძღვნება საკოორდინაციო მექანიზმის შექმნას სსიო სოციალური მომსახურების სააგენტოსა და მუნიციპალიტეტების სოციალურ სამსახურებს შორის პრევენციის ღონისძიებებზე.</t>
  </si>
  <si>
    <t>ექსპერტი იქნება დაქირავებული საერთო 14 დღის განმავლობაში, რაც მოიცავს   სამუშაო ჯგუფის შეხვედრების მომზადებას, შეხვედრების წარმართვასა და საბოლოო ანგარიშის წარდგენას დასამტკიცებლად</t>
  </si>
  <si>
    <t xml:space="preserve">A 1.2.1 სსიპ სოციალური მომსახურების სააგენტოს მინდობით აღზრდის კონცეფციის განახლება სპეციალიზებული მინდობით აღზრდის მოდულით </t>
  </si>
  <si>
    <r>
      <t xml:space="preserve">12. - გადასახადები </t>
    </r>
    <r>
      <rPr>
        <vertAlign val="superscript"/>
        <sz val="10"/>
        <rFont val="Arial"/>
        <family val="2"/>
      </rPr>
      <t xml:space="preserve">
</t>
    </r>
    <r>
      <rPr>
        <sz val="10"/>
        <rFont val="Arial"/>
        <family val="2"/>
      </rPr>
      <t xml:space="preserve">      - კონტრიბუციები </t>
    </r>
  </si>
  <si>
    <t>5.7 კონფერენციებისა და სემინარების ხარჯი</t>
  </si>
  <si>
    <t>5.8. მიმოხილვითი ქმედებები</t>
  </si>
  <si>
    <t>5.2 სწავლება, კვლევები</t>
  </si>
  <si>
    <t>5.1 პუბლიკაციები</t>
  </si>
  <si>
    <t>5. სხვა ხარჯები, მომსახურებები</t>
  </si>
  <si>
    <t>4. ადგილობრივი ოფისი</t>
  </si>
  <si>
    <t xml:space="preserve">ხელფასები (მთლიანი ხელფასები, მათ შორის სოციალური უზრუნველყოფის ხარჯი და სხვა დაკავშირებული ხარჯები, ადგილობრივი თანამშრომლები) </t>
  </si>
  <si>
    <t>1. ადამიანური რესურსები</t>
  </si>
  <si>
    <t>განხორციელების ყველა წლისთვის</t>
  </si>
  <si>
    <t>2. განხორციელების ბიუჯეტის დასაბუთებები</t>
  </si>
  <si>
    <t>ნარატიული განმარტება ბიუჯეტის თითოეული პუნქტის ხარჯების აუცილებლობის ღონისძიებებთან კავშირის დემონსტრირებით (მაგალითად. ქმედებების აღწერით ან / და შედეგების მითითებით).</t>
  </si>
  <si>
    <t xml:space="preserve"> სავარაუდო ხარჯების გაანგარიშების დასაბუთების წარდგენა . გაითვალისწინეთ, რომ შეფასება უნდა ეფუძნებოდეს რეალური ხარჯებს ან გამარტივებული ღირებულების ვარიანტებს, თუ კი ეს დაშვებულია, როგორც აღწერილია თავში 2.1.5 საგრანტო კონკურსის სახელმძღვანელო</t>
  </si>
  <si>
    <t>პროექტის კოორდინატორი იქნება პერსონალი სრული დატვირთვით, რომელიც თავის დროს უთმობს პროექტის საქმიანობის საერთო ზედამხედველობას,  შესაბამის დაინტერესებულ მხარეებს შორის ინფორმაციისა და გეგმების კოორდინაციას, დეტალური განხორციელების გეგმის შემუშავებასა და მართვის ანგარიშების მომზადებას. იგი პასუხისმგებელი იქნება მთელი პროგრამის პორტფელის კოორდინაციისთვის როგორც თანამონაწილე</t>
  </si>
  <si>
    <r>
      <t xml:space="preserve">სახელფასო განაკვეთი გამოითვლება არსებული შტატის ხელფასისა და მსგავს პოზიციაზე შეფასების სისტემის გამოყენებით. ბიუჯეტის მუხლი მოიცავს ხელფასს და სარგებელს (ჯანმრთელობის დაზღვევა და პენსია). ფაქტობრივი გადასახადი მოხდება შრომის სადისტრიბუციო ანგარიშის სისტემის გამოყენებით, რაც უზრუნველყოფს ფაქტობრივად გატარებულ ხარჯებს და ფაქტობრივ ყოველთვიურ გადასახადს.              </t>
    </r>
    <r>
      <rPr>
        <b/>
        <i/>
        <sz val="10"/>
        <rFont val="Arial"/>
        <family val="2"/>
      </rPr>
      <t xml:space="preserve">როგორც სახელმწიფო სააგენტო, სოციალური მომსახურების სააგენტოს თანამშრომელთა ხელფასის ანაზღაურება განისაზღვრება "საჯარო სამართლის იურიდიულ პირთა შრომის ანაზღაურების შესახებ" საქართველოს კანონით:
https://matsne.gov.ge/en/document/download/3971683/4/en/pdf  / Annex 1 
სსიპ სოციალური მომსახურების სააგენტოს პროექტის კოორდინატორის პოზიცია შეივსება პირით, რომელიც შეესაბამება  პირველადი სტრუქტურული ერთეულის ხელმძღვანელის პოზიციას. </t>
    </r>
    <r>
      <rPr>
        <sz val="10"/>
        <rFont val="Arial"/>
        <family val="2"/>
      </rPr>
      <t xml:space="preserve">
</t>
    </r>
  </si>
  <si>
    <t>ადმინისტრაციული / ფინანსური ასისტენტი მიუძღვნის თავისი დროის 100%-ს პროექტს. ის იქნება პასუხისმგებელი ყველა ფინანსური ტრანზაქციის განხორციელებაზე, რომელიც ეხება პროექტს და  იმის უზრუნველსაყოფად, რომ ეს ოპერაციები შეესაბამება ევროკავშირის რეგლამენტსა და საქართველოს კანონმდებლობას; და ხელს შეუწყობს პროექტის ადმინისტრაციული და ლოჯისტიკური ამოცანების განხორციელებისათვის საჭირო პროექტის საქმიანობას.</t>
  </si>
  <si>
    <r>
      <t xml:space="preserve">სახელფასო განაკვეთი გამოითვლება არსებული შტატის ხელფასისა და მსგავს პოზიციაზე შეფასების სისტემის გამოყენებით. ბიუჯეტის მუხლი მოიცავს ხელფასს და სარგებელს (ჯანმრთელობის დაზღვევა და პენსია). ფაქტობრივი გადასახადი მოხდება შრომის სადისტრიბუციო ანგარიშის სისტემის გამოყენებით, რაც უზრუნველყოფს ფაქტობრივად გატარებულ ხარჯებს და ფაქტობრივ ყოველთვიურ გადასახადს.     </t>
    </r>
    <r>
      <rPr>
        <b/>
        <sz val="10"/>
        <rFont val="Arial"/>
        <family val="2"/>
      </rPr>
      <t>როგორც სახელმწიფო სააგენტო, სოციალური მომსახურების სააგენტოს თანამშრომელთა ხელფასის ანაზღაურება განისაზღვრება "საჯარო სამართლის იურიდიულ პირთა შრომის ანაზღაურების შესახებ" საქართველოს კანონით:
https://matsne.gov.ge/en/document/download/3971683/4/en/pdf  / Annex 1
 სსიპ სოციალური მომსახურების სააგენტოს ადმინისტრაციული/საფინანსო ასისტენტის პოზიცია შეესაბამება პირველი კატეგორიის უფროსი სპეციალისტის პოზიციას.</t>
    </r>
  </si>
  <si>
    <t xml:space="preserve">პროექტის ღონისძიებების განხორციელების და მონიტორინგის მიზნით, საჭიროა სსიპ სოციალური მომსახურების თანამშრომელთათვის/ ექსპერტებისათვის ტრენინგების ჩატარება შერჩეულ რეგიონებში. აღნიშნული პუნქტი ფარავს  სსიპ სოციალური მომსახურების თანამშრომელთა  მიერ დაქირავებული ექსპერტების მხარდაჭერას.  საქმიანობის შედეგებზე დაყრდნობით, სოციალური მომსახურების სააგენტოს თანამშრომლები საჭიროებენ მივლინებას შერჩეულ რეგიონებში პროექტის აქტივობების იმპლემენტაციისათვის. 2 მივლინება თვეში 1 პირზე არის დაგეგმილი, თითოეულ მივლინება 2 ღამით. </t>
  </si>
  <si>
    <t xml:space="preserve">საერთო ჯამში, თვეში 2-დღიანი მივლინებები რეგიონებში განისაზღვრება პროექტის განხორციელების 36 თვის განმავლობაში ერთ პირზე. დღიური ხარჯი და საცხოვრებელი ხარჯი 65 ევრო ერთ დღეზე ერთ პირზე, რომელიც მოიცავს დღეში - 50 ევრო საცხოვრებელი ხარჯი და 15 ევრო დღიური ნორმა. ერთი მივლინების ხარჯი ორ პირზე შეესაბამება 260 ევროს; საერთო რაოდენობა მივლინებების არის 72, ერთ პირზე ჯამში 144 დღე.  </t>
  </si>
  <si>
    <t>ბიუჯეტის ეს პუნქტი გამოყენებული იქნება პროექტის გუნდის საზოგადოებრივი ტრანსპორტით, ტაქსით მგზავრობისათვის თბილისში, ასევე როგორც საველე მოგზაურობებისათვის, რომლებიც იქნება საჭირო პროექტის განხორციელებისათვის.  საჭიროების შემთხვევაში, პროექტის განხორციელების დროს ასევე იქნება დაქირავებული მძღოლი გამოძახებით.</t>
  </si>
  <si>
    <t>ყოველთვიურად 200 ევრო იქნება გათვალისწინებული სსიპ სოციალური მომსახურების სააგეტნოს გამოცდილებიდან გამომდინარე  ანალოგიური პროექტების მსგავსი გეოგრაფიული არეალის მოცვით.</t>
  </si>
  <si>
    <t>ორი ლეპტოპის შეძენა სსიპ სოციალური მომსახურების კოორდინატორისათვის და ადმინისტრაციული/საფინანსო ასისტენტისათვის 36 თვის განმავლობაში გამოსაყენებლად პროექტის იმპლემენტაციისათვის.ლეპტოპი სტაციონარული კომპიუტერისგან განსხვავებით იძლევა მობილობის საშუალებას და შესაძლებელი იქნება გამოყენებულ იქნეს რეგიონული შეხვედრებისას, ტრეინინგებზე და კონფერენციებზე.</t>
  </si>
  <si>
    <t xml:space="preserve">ფასი განისაზღვრება არსებული საბაზრო ფასებიდან გამომდინარე. ერთეულის ფასი მოიცავს ლეპტოპის ღირებულებას. </t>
  </si>
  <si>
    <t>საოფისე მოწყობილობები, საკანცელარიო ნივთები და სხვა პროდუქტები, რომლებიც საჭიროა სსიპ სოციალური მომსახურების სააგენტოსთვის პროექტის განხორციელების პროცესში</t>
  </si>
  <si>
    <t>სსიპ სოციალური მომსახურების სააგენტოს გამოცდილების გათვალისწინებით, თვეში 50 ევრო გათვლილია საოფისე საშუალებების შესაძენად (ფურცლები, კალმები და ა.შ.) საბიუჯეტო სასაქონლო პოზიციაში გამოცხადებული ხარჯები წარმოადგენენ იმ თანხებს, რომლებიც რეალურად არის გაწეული.</t>
  </si>
  <si>
    <t>საბაზისო შეფასება ჩატარდება პროექტის დაწყებისათვის  ღონისძიებების ინდიკატორების განსაზღვრის მიზნით და დასასრულს შედარებითი ანალიზის უზრუნველსაყოფად.</t>
  </si>
  <si>
    <t>ერთეულის ხარჯები დათვლილია  WV- ის გამოცდილების მიხედვით, რომელიც ახორციელებს მსგავსი შინაარსის პროექტის საბოლოო შეფასებას. 10000 ევრო არის გათვლილი საბოლოო შეფასებისათვის, რომელიც განხორციელდება გარე პროვაიდერის/ კონსულტანტის მიერ.  საბოლოო ღირებულება ცნობილი გახდება სატენდერო პროცედურების დასრულების შემდეგ.</t>
  </si>
  <si>
    <t>ერთეულის ხარჯები მოიცავს მსგავს ფარგლებში WV (World Vision)-ს მიერ პროექტის საბაზისო შეფასების ჩატარების გამოცდილებას. 5000 ევრო გათვალისწინებულია საბაზისო შეფასებისათვის, რომელიც ჩატარდება გარე პროვაიდერის/კონსულტანტის მიერ. საბოლოო ღირებულების საჭიროება ცნობილი გახდება სატენდერო პროცედურების დასრულების შემდეგ.</t>
  </si>
  <si>
    <t>სხვადასხვა ღონისძიებების განხორციელება საჭიროებს საბანკო გადარიცხვებსა და  გადარიცხვებისთვის საბანკო საკომისიოს, მათ შორის საერთაშორისო საბანკო გადარიცხვებს</t>
  </si>
  <si>
    <t xml:space="preserve">ქვეყნის მასშტაბით მედია გაშუქება / ვიდეოს გადაღება ღირებულება 3000 ევრო; 15 ბანერი, რომელიც დაფარავს ყველა რეგიონსა და მოვლენებს, მათ შორის სსიპ სოციალური მომსახურების სააგენტოსთვის, 80 ევრო თითოეულის დიზაინი; 1000 ცალი ბროშურა - 4.2 ევროდ, კალმები და ბლოკნოტები 1000 ცალი - 3.6 ევროდ. </t>
  </si>
  <si>
    <t xml:space="preserve">1 ექსპერტი იქნება დაქირავებული, როგორც ქვეყნის საკოორდინაციო მექანიზმის სამდივნოს ნაწილი, რომელიც იმუშავებს სამინისტროს ეგიდით დადგენილი მექანიზმის კოორდინირებაზე. დაქირავებული პირი არ იქნება პროექტის პერსონალი. მისი როლი იქნება წარმართვა, ფასილიტაცია და კომუნიკაციის მენეჯმენტი  ქვეყნის საკოორდინაციო მექანიზმის წევრებს შორის, შეხვედრების ოქმების, ანგარიშების მომზადება და სხვა დოკუმენტების მომზადება სამინისტროსთან შესათანხმებლად. </t>
  </si>
  <si>
    <t xml:space="preserve">ღირებულების კალკულაცია: ერთი მდივანი იქნება დაკონტრაქტებული 36 თვით და მისი ხელფასი იქნება 1200 ევრო თვეში, ჯამში 43200 ევრო. </t>
  </si>
  <si>
    <t>5 დღიანი ტრენინგი ჩატარდება ქვეყნის 9 რეგიონში (1 ტრენინგი 8 რეგიონში და 3 ტრენინგი თბილისში). ტრენინგები იქნება ქვეყნის მასშტაბით სოციალური მუშაკების შესაძლებლობების გასაძლიერებლად სოციალური კონცეფციისა და ფსიქო-სოციალური დახმარების მოდულის თაობაზე. 250 სოციალური მუშაკი იქნება დატრენინგებული ქვეყნის მასშტაბით.</t>
  </si>
  <si>
    <t xml:space="preserve">ღირებულების კალკულაცია: ბიუჯეტის მუხლი ფარავს მთლიანად თერთმეტ 5 დღიან ტრენინგს. ერთი 5 დღიანი ტრენინგის ღირებულება მოიცავს: ორი ტრენერის გადასახადს დღეში 150 ევრო თითოეულ ტრენერზე (1500 ევრო); გათვლილია 20 მონაწილეზე დღეში; 20 მონაწილის განთავსება ღირებულებით 30 ევრო დღეში ჯამში 4 დღეზე (2400 ევრო); 150 ევრო ტრენინგის ადგილი დღეში (750 ევრო); ლანჩი/ შესვენება ყავაზე 8 ევრო თითოეულ მონაწილეზე თითოეულ ტრენინგზე (800 ევრო); ტრანსპორტირება ღირბულებით 7 ევრო თითოეულ მონაწილეზე (140 ევრო); დაბეჭდვის და საკანცელარიო ხარჯი თითოეული ტრენინგისათვის 200 ევრო  </t>
  </si>
  <si>
    <t xml:space="preserve">ღირებულების კალკულაცია: ექსპერტის მიერ განხორციელებული კონსულტაციის ღირებულება არის 200 ევრო ერთ დღეზე ჯამში 10 დღე, რომელიც მოიცავს მგზავრობას და საცხოვრებელ ხარჯებს. საერთო ღირებულება კონსულტაციის არის 2000 ევრო. </t>
  </si>
  <si>
    <t>სამუშაო ჯგუფი ჩაატარებს 10 შეხვედრას, რომელიც მიეძღვნება სპეციალიზებული მინდობით აღზრდის მოდულის განვითარებას. გარე ექსპერტი იქნება დაქირავებული ჯამში 10 დღით, რაც მოიცავს შეხვედრების მომზადებას, წარმათვას და ანგარიშის წარდგენას.</t>
  </si>
  <si>
    <t xml:space="preserve">კოჯრის შეზღუდული შესაძლებლობის მქონე ბავშვთა სახლის შეფასება განხორციელდება 2 ექსპერტის მიერ შეფასდება იქ მყოფი ბავშვების მდგომარეობა 25 დღის განმავლობაში. ერთი ექსპერტი იქნება დაქირავებული ინსტიტუციის ოპტიმიზაციის რეკომენდაციების შემუშავებისათვის. ექსპერტი იქნება დაქირავებული 20 დღით.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</si>
</sst>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5" formatCode="_([$€-2]\ * #,##0_);_([$€-2]\ * \(#,##0\);_([$€-2]\ * &quot;-&quot;??_);_(@_)"/>
    <numFmt numFmtId="166" formatCode="_([$€-2]\ * #,##0.0_);_([$€-2]\ * \(#,##0.0\);_([$€-2]\ * &quot;-&quot;?_);_(@_)"/>
    <numFmt numFmtId="167" formatCode="_(* #,##0_);_(* \(#,##0\);_(* &quot;-&quot;??_);_(@_)"/>
    <numFmt numFmtId="169" formatCode="_([$€-2]\ * #,##0.00_);_([$€-2]\ * \(#,##0.00\);_([$€-2]\ * &quot;-&quot;??_);_(@_)"/>
    <numFmt numFmtId="170" formatCode="_([$€-2]\ * #,##0_);_([$€-2]\ * \(#,##0\);_([$€-2]\ * &quot;-&quot;?_);_(@_)"/>
  </numFmts>
  <fonts count="31"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10"/>
      <color theme="1"/>
      <name val="Arial"/>
      <family val="2"/>
    </font>
    <font>
      <sz val="10"/>
      <name val="Arial"/>
      <family val="2"/>
    </font>
    <font>
      <sz val="10"/>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7" borderId="1" applyNumberFormat="0" applyAlignment="0" applyProtection="0"/>
    <xf numFmtId="0" fontId="14" fillId="20"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1" borderId="0" applyNumberFormat="0" applyBorder="0" applyAlignment="0" applyProtection="0"/>
    <xf numFmtId="0" fontId="1" fillId="0" borderId="0"/>
    <xf numFmtId="0" fontId="10" fillId="22" borderId="7" applyNumberFormat="0" applyFont="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3" fontId="29" fillId="0" borderId="0" applyFont="0" applyFill="0" applyBorder="0" applyAlignment="0" applyProtection="0"/>
  </cellStyleXfs>
  <cellXfs count="96">
    <xf numFmtId="0" fontId="0" fillId="0" borderId="0" xfId="0"/>
    <xf numFmtId="0" fontId="2" fillId="0" borderId="10" xfId="0" applyFont="1" applyBorder="1"/>
    <xf numFmtId="0" fontId="0" fillId="0" borderId="10" xfId="0" applyBorder="1"/>
    <xf numFmtId="0" fontId="0" fillId="0" borderId="0" xfId="0" applyAlignment="1">
      <alignment wrapText="1"/>
    </xf>
    <xf numFmtId="0" fontId="0" fillId="0" borderId="0" xfId="0" applyFill="1"/>
    <xf numFmtId="0" fontId="4" fillId="23" borderId="15" xfId="0" applyFont="1" applyFill="1" applyBorder="1" applyAlignment="1">
      <alignment wrapText="1"/>
    </xf>
    <xf numFmtId="0" fontId="4" fillId="23" borderId="16" xfId="0" applyFont="1" applyFill="1" applyBorder="1" applyAlignment="1">
      <alignment wrapText="1"/>
    </xf>
    <xf numFmtId="0" fontId="5" fillId="0" borderId="0" xfId="0" applyFont="1" applyFill="1" applyBorder="1" applyAlignment="1">
      <alignment horizontal="left" wrapText="1"/>
    </xf>
    <xf numFmtId="0" fontId="0" fillId="0" borderId="15" xfId="0" applyBorder="1" applyAlignment="1">
      <alignment wrapText="1"/>
    </xf>
    <xf numFmtId="0" fontId="28" fillId="0" borderId="21" xfId="0" applyFont="1" applyBorder="1" applyAlignment="1">
      <alignment vertical="center" wrapText="1"/>
    </xf>
    <xf numFmtId="0" fontId="1" fillId="0" borderId="15" xfId="0" applyFont="1" applyBorder="1" applyAlignment="1">
      <alignment wrapText="1"/>
    </xf>
    <xf numFmtId="0" fontId="1" fillId="0" borderId="0" xfId="0" applyFont="1"/>
    <xf numFmtId="0" fontId="2" fillId="0" borderId="0" xfId="0" applyFont="1"/>
    <xf numFmtId="16" fontId="0" fillId="0" borderId="0" xfId="0" quotePrefix="1" applyNumberFormat="1"/>
    <xf numFmtId="165" fontId="0" fillId="0" borderId="0" xfId="0" applyNumberFormat="1"/>
    <xf numFmtId="9" fontId="0" fillId="0" borderId="0" xfId="0" applyNumberFormat="1"/>
    <xf numFmtId="166" fontId="1" fillId="25" borderId="0" xfId="0" applyNumberFormat="1" applyFont="1" applyFill="1"/>
    <xf numFmtId="167" fontId="0" fillId="0" borderId="0" xfId="0" applyNumberFormat="1"/>
    <xf numFmtId="167" fontId="0" fillId="0" borderId="0" xfId="43" applyNumberFormat="1" applyFont="1"/>
    <xf numFmtId="167" fontId="2" fillId="0" borderId="0" xfId="43" applyNumberFormat="1" applyFont="1"/>
    <xf numFmtId="166" fontId="0" fillId="0" borderId="0" xfId="0" applyNumberFormat="1"/>
    <xf numFmtId="166" fontId="2" fillId="0" borderId="0" xfId="0" applyNumberFormat="1" applyFont="1"/>
    <xf numFmtId="0" fontId="1" fillId="0" borderId="10" xfId="0" applyFont="1" applyBorder="1"/>
    <xf numFmtId="0" fontId="1" fillId="0" borderId="15" xfId="0" applyFont="1" applyFill="1" applyBorder="1" applyAlignment="1">
      <alignment wrapText="1"/>
    </xf>
    <xf numFmtId="0" fontId="1" fillId="0" borderId="22" xfId="0" applyFont="1" applyBorder="1"/>
    <xf numFmtId="0" fontId="2" fillId="0" borderId="22" xfId="0" applyFont="1" applyBorder="1" applyAlignment="1">
      <alignment horizontal="right"/>
    </xf>
    <xf numFmtId="165" fontId="2" fillId="0" borderId="22" xfId="43" applyNumberFormat="1" applyFont="1" applyBorder="1"/>
    <xf numFmtId="165" fontId="0" fillId="0" borderId="0" xfId="43" applyNumberFormat="1" applyFont="1"/>
    <xf numFmtId="165" fontId="0" fillId="0" borderId="22" xfId="43" applyNumberFormat="1" applyFont="1" applyBorder="1"/>
    <xf numFmtId="165" fontId="2" fillId="0" borderId="0" xfId="43" applyNumberFormat="1" applyFont="1"/>
    <xf numFmtId="169" fontId="1" fillId="0" borderId="0" xfId="0" applyNumberFormat="1" applyFont="1"/>
    <xf numFmtId="166" fontId="0" fillId="0" borderId="10" xfId="0" applyNumberFormat="1" applyBorder="1"/>
    <xf numFmtId="165" fontId="2" fillId="0" borderId="10" xfId="43" applyNumberFormat="1" applyFont="1" applyBorder="1"/>
    <xf numFmtId="9" fontId="1" fillId="0" borderId="10" xfId="0" applyNumberFormat="1" applyFont="1" applyBorder="1" applyAlignment="1">
      <alignment horizontal="left"/>
    </xf>
    <xf numFmtId="170" fontId="2" fillId="0" borderId="10" xfId="0" applyNumberFormat="1" applyFont="1" applyBorder="1"/>
    <xf numFmtId="166" fontId="1" fillId="0" borderId="10" xfId="0" applyNumberFormat="1" applyFont="1" applyBorder="1"/>
    <xf numFmtId="166" fontId="2" fillId="0" borderId="10" xfId="0" applyNumberFormat="1" applyFont="1" applyBorder="1"/>
    <xf numFmtId="166" fontId="2" fillId="0" borderId="10" xfId="0" applyNumberFormat="1" applyFont="1" applyBorder="1" applyAlignment="1">
      <alignment horizontal="center"/>
    </xf>
    <xf numFmtId="0" fontId="0" fillId="0" borderId="10" xfId="0" applyBorder="1" applyAlignment="1">
      <alignment vertical="center" wrapText="1"/>
    </xf>
    <xf numFmtId="0" fontId="1" fillId="0" borderId="10" xfId="0" applyFont="1" applyBorder="1" applyAlignment="1">
      <alignment vertical="center" wrapText="1"/>
    </xf>
    <xf numFmtId="0" fontId="1" fillId="0" borderId="15" xfId="0" applyFont="1" applyBorder="1" applyAlignment="1">
      <alignment vertical="center" wrapText="1"/>
    </xf>
    <xf numFmtId="0" fontId="0" fillId="0" borderId="15" xfId="0" applyBorder="1" applyAlignment="1">
      <alignment vertical="center" wrapText="1"/>
    </xf>
    <xf numFmtId="0" fontId="2" fillId="0" borderId="15" xfId="0" applyFont="1" applyBorder="1" applyAlignment="1">
      <alignment vertical="center" wrapText="1"/>
    </xf>
    <xf numFmtId="0" fontId="28" fillId="0" borderId="15" xfId="0" applyFont="1" applyBorder="1" applyAlignment="1">
      <alignment vertical="center" wrapText="1"/>
    </xf>
    <xf numFmtId="0" fontId="2" fillId="0" borderId="10" xfId="0" applyFont="1" applyBorder="1" applyAlignment="1">
      <alignment vertical="top" wrapText="1"/>
    </xf>
    <xf numFmtId="0" fontId="0" fillId="0" borderId="10" xfId="0" applyBorder="1" applyAlignment="1">
      <alignment vertical="top" wrapText="1"/>
    </xf>
    <xf numFmtId="0" fontId="1" fillId="0" borderId="10" xfId="0" applyFont="1" applyBorder="1" applyAlignment="1">
      <alignment vertical="top" wrapText="1"/>
    </xf>
    <xf numFmtId="0" fontId="4" fillId="23" borderId="10" xfId="0" applyFont="1" applyFill="1" applyBorder="1" applyAlignment="1">
      <alignment vertical="top" wrapText="1"/>
    </xf>
    <xf numFmtId="0" fontId="6" fillId="0" borderId="10" xfId="0" applyFont="1" applyBorder="1" applyAlignment="1">
      <alignment vertical="top" wrapText="1"/>
    </xf>
    <xf numFmtId="0" fontId="3" fillId="23" borderId="10" xfId="0" applyFont="1" applyFill="1" applyBorder="1" applyAlignment="1">
      <alignment vertical="top" wrapText="1"/>
    </xf>
    <xf numFmtId="0" fontId="6" fillId="24" borderId="12" xfId="0" applyFont="1" applyFill="1" applyBorder="1" applyAlignment="1">
      <alignment vertical="top" wrapText="1"/>
    </xf>
    <xf numFmtId="0" fontId="0" fillId="0" borderId="0" xfId="0" applyAlignment="1">
      <alignment vertical="top"/>
    </xf>
    <xf numFmtId="0" fontId="2" fillId="0" borderId="14" xfId="0" applyFont="1" applyBorder="1" applyAlignment="1">
      <alignment vertical="top" wrapText="1"/>
    </xf>
    <xf numFmtId="0" fontId="1" fillId="0" borderId="14" xfId="0" applyFont="1" applyBorder="1" applyAlignment="1">
      <alignment vertical="top" wrapText="1"/>
    </xf>
    <xf numFmtId="0" fontId="2" fillId="23" borderId="14" xfId="0" applyFont="1" applyFill="1" applyBorder="1" applyAlignment="1">
      <alignment vertical="top" wrapText="1"/>
    </xf>
    <xf numFmtId="0" fontId="1" fillId="24" borderId="11" xfId="0" applyFont="1" applyFill="1" applyBorder="1" applyAlignment="1">
      <alignment vertical="top" wrapText="1"/>
    </xf>
    <xf numFmtId="0" fontId="1" fillId="0" borderId="0" xfId="0" applyFont="1" applyAlignment="1">
      <alignment vertical="top"/>
    </xf>
    <xf numFmtId="0" fontId="1" fillId="0" borderId="17" xfId="0" applyFont="1" applyBorder="1" applyAlignment="1">
      <alignment vertical="top" wrapText="1"/>
    </xf>
    <xf numFmtId="0" fontId="1" fillId="26" borderId="17" xfId="0" applyFont="1" applyFill="1" applyBorder="1" applyAlignment="1">
      <alignment vertical="top" wrapText="1"/>
    </xf>
    <xf numFmtId="0" fontId="0" fillId="0" borderId="17" xfId="0" applyBorder="1" applyAlignment="1">
      <alignment vertical="top" wrapText="1"/>
    </xf>
    <xf numFmtId="0" fontId="1" fillId="0" borderId="23" xfId="0" applyFont="1" applyBorder="1" applyAlignment="1">
      <alignment vertical="top" wrapText="1"/>
    </xf>
    <xf numFmtId="0" fontId="6" fillId="0" borderId="23" xfId="0" applyFont="1" applyBorder="1" applyAlignment="1">
      <alignment vertical="top" wrapText="1"/>
    </xf>
    <xf numFmtId="0" fontId="4" fillId="23" borderId="24" xfId="0" applyFont="1" applyFill="1" applyBorder="1" applyAlignment="1">
      <alignment vertical="top" wrapText="1"/>
    </xf>
    <xf numFmtId="0" fontId="3" fillId="0" borderId="17" xfId="0" applyFont="1" applyBorder="1" applyAlignment="1">
      <alignment vertical="top" wrapText="1"/>
    </xf>
    <xf numFmtId="0" fontId="1" fillId="0" borderId="17" xfId="0" applyFont="1" applyFill="1" applyBorder="1" applyAlignment="1">
      <alignment vertical="top" wrapText="1"/>
    </xf>
    <xf numFmtId="0" fontId="0" fillId="0" borderId="20" xfId="0" applyBorder="1"/>
    <xf numFmtId="0" fontId="1" fillId="0" borderId="20" xfId="0" applyFont="1" applyBorder="1"/>
    <xf numFmtId="0" fontId="3" fillId="0" borderId="20" xfId="0" applyFont="1" applyBorder="1" applyAlignment="1">
      <alignment vertical="justify"/>
    </xf>
    <xf numFmtId="0" fontId="3" fillId="26" borderId="20" xfId="0" applyFont="1" applyFill="1" applyBorder="1" applyAlignment="1">
      <alignment vertical="justify"/>
    </xf>
    <xf numFmtId="0" fontId="3" fillId="0" borderId="20" xfId="0" applyFont="1" applyFill="1" applyBorder="1" applyAlignment="1">
      <alignment vertical="justify" wrapText="1"/>
    </xf>
    <xf numFmtId="0" fontId="1" fillId="0" borderId="20" xfId="0" applyFont="1" applyFill="1" applyBorder="1" applyAlignment="1">
      <alignment vertical="justify" wrapText="1"/>
    </xf>
    <xf numFmtId="0" fontId="3" fillId="0" borderId="20" xfId="0" applyFont="1" applyBorder="1" applyAlignment="1">
      <alignment vertical="justify" wrapText="1"/>
    </xf>
    <xf numFmtId="167" fontId="0" fillId="0" borderId="13" xfId="43" applyNumberFormat="1" applyFont="1" applyFill="1" applyBorder="1"/>
    <xf numFmtId="0" fontId="1" fillId="26" borderId="10" xfId="0" applyFont="1" applyFill="1" applyBorder="1" applyAlignment="1">
      <alignment vertical="top" wrapText="1"/>
    </xf>
    <xf numFmtId="0" fontId="6" fillId="0" borderId="17" xfId="0" applyFont="1" applyFill="1" applyBorder="1" applyAlignment="1">
      <alignment vertical="top" wrapText="1"/>
    </xf>
    <xf numFmtId="0" fontId="0" fillId="0" borderId="15" xfId="0" applyFill="1" applyBorder="1" applyAlignment="1">
      <alignment wrapText="1"/>
    </xf>
    <xf numFmtId="0" fontId="2" fillId="23" borderId="10" xfId="0" applyFont="1" applyFill="1" applyBorder="1" applyAlignment="1">
      <alignment vertical="top" wrapText="1"/>
    </xf>
    <xf numFmtId="0" fontId="1" fillId="23" borderId="10" xfId="0" applyFont="1" applyFill="1" applyBorder="1" applyAlignment="1">
      <alignment vertical="top" wrapText="1"/>
    </xf>
    <xf numFmtId="0" fontId="1" fillId="0" borderId="10" xfId="0" applyFont="1" applyFill="1" applyBorder="1" applyAlignment="1">
      <alignment vertical="top" wrapText="1"/>
    </xf>
    <xf numFmtId="170" fontId="0" fillId="0" borderId="0" xfId="0" applyNumberFormat="1"/>
    <xf numFmtId="0" fontId="1" fillId="0" borderId="15" xfId="0" applyFont="1" applyFill="1" applyBorder="1" applyAlignment="1">
      <alignment vertical="center" wrapText="1"/>
    </xf>
    <xf numFmtId="0" fontId="1" fillId="0" borderId="15" xfId="0" applyFont="1" applyFill="1" applyBorder="1" applyAlignment="1">
      <alignment vertical="top" wrapText="1"/>
    </xf>
    <xf numFmtId="0" fontId="1" fillId="26" borderId="15" xfId="0" applyFont="1" applyFill="1" applyBorder="1" applyAlignment="1">
      <alignment wrapText="1"/>
    </xf>
    <xf numFmtId="0" fontId="30" fillId="26" borderId="15" xfId="0" applyFont="1" applyFill="1" applyBorder="1" applyAlignment="1">
      <alignment wrapText="1"/>
    </xf>
    <xf numFmtId="0" fontId="27" fillId="26" borderId="15" xfId="0" applyFont="1" applyFill="1" applyBorder="1" applyAlignment="1">
      <alignment vertical="center" wrapText="1"/>
    </xf>
    <xf numFmtId="0" fontId="1" fillId="24" borderId="18" xfId="0" applyFont="1" applyFill="1" applyBorder="1" applyAlignment="1">
      <alignment vertical="center" wrapText="1"/>
    </xf>
    <xf numFmtId="0" fontId="1" fillId="25" borderId="10" xfId="0" applyFont="1" applyFill="1" applyBorder="1" applyAlignment="1">
      <alignment vertical="top" wrapText="1"/>
    </xf>
    <xf numFmtId="0" fontId="1" fillId="25" borderId="17" xfId="0" applyFont="1" applyFill="1" applyBorder="1" applyAlignment="1">
      <alignment vertical="top"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23" borderId="19" xfId="0" applyFont="1" applyFill="1" applyBorder="1" applyAlignment="1">
      <alignment horizontal="center"/>
    </xf>
    <xf numFmtId="0" fontId="0" fillId="0" borderId="25" xfId="0" applyBorder="1"/>
    <xf numFmtId="0" fontId="2" fillId="23" borderId="10" xfId="0" applyFont="1" applyFill="1" applyBorder="1" applyAlignment="1">
      <alignment horizontal="center" vertical="top"/>
    </xf>
    <xf numFmtId="0" fontId="1" fillId="23" borderId="10" xfId="0" applyFont="1" applyFill="1" applyBorder="1" applyAlignment="1">
      <alignment horizontal="center" vertical="top" wrapText="1"/>
    </xf>
    <xf numFmtId="0" fontId="3" fillId="23" borderId="10" xfId="0" applyFont="1" applyFill="1" applyBorder="1" applyAlignment="1">
      <alignment horizontal="center" vertical="top" wrapText="1"/>
    </xf>
    <xf numFmtId="0" fontId="30" fillId="26" borderId="15" xfId="0" applyFont="1" applyFill="1" applyBorder="1" applyAlignment="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63"/>
  <sheetViews>
    <sheetView tabSelected="1" view="pageBreakPreview" zoomScale="96" zoomScaleNormal="80" zoomScaleSheetLayoutView="96" workbookViewId="0">
      <selection activeCell="C26" sqref="C26"/>
    </sheetView>
  </sheetViews>
  <sheetFormatPr defaultColWidth="8.85546875" defaultRowHeight="12.75" x14ac:dyDescent="0.2"/>
  <cols>
    <col min="1" max="1" width="62.7109375" style="3" customWidth="1"/>
    <col min="2" max="2" width="47.42578125" style="56" customWidth="1"/>
    <col min="3" max="3" width="51.85546875" style="51" customWidth="1"/>
    <col min="4" max="4" width="37.85546875" customWidth="1"/>
  </cols>
  <sheetData>
    <row r="1" spans="1:3" ht="16.5" thickBot="1" x14ac:dyDescent="0.3">
      <c r="A1" s="7" t="s">
        <v>109</v>
      </c>
      <c r="B1" s="90" t="s">
        <v>108</v>
      </c>
      <c r="C1" s="91"/>
    </row>
    <row r="2" spans="1:3" s="4" customFormat="1" ht="31.5" customHeight="1" x14ac:dyDescent="0.2">
      <c r="A2" s="88" t="s">
        <v>69</v>
      </c>
      <c r="B2" s="92" t="s">
        <v>68</v>
      </c>
      <c r="C2" s="92" t="s">
        <v>70</v>
      </c>
    </row>
    <row r="3" spans="1:3" s="4" customFormat="1" ht="128.25" customHeight="1" x14ac:dyDescent="0.2">
      <c r="A3" s="89"/>
      <c r="B3" s="93" t="s">
        <v>110</v>
      </c>
      <c r="C3" s="94" t="s">
        <v>111</v>
      </c>
    </row>
    <row r="4" spans="1:3" x14ac:dyDescent="0.2">
      <c r="A4" s="9" t="s">
        <v>107</v>
      </c>
      <c r="B4" s="52"/>
      <c r="C4" s="44"/>
    </row>
    <row r="5" spans="1:3" ht="45.75" customHeight="1" x14ac:dyDescent="0.2">
      <c r="A5" s="40" t="s">
        <v>106</v>
      </c>
      <c r="B5" s="53"/>
      <c r="C5" s="45"/>
    </row>
    <row r="6" spans="1:3" x14ac:dyDescent="0.2">
      <c r="A6" s="41" t="s">
        <v>34</v>
      </c>
      <c r="B6" s="53"/>
      <c r="C6" s="45"/>
    </row>
    <row r="7" spans="1:3" ht="396" customHeight="1" x14ac:dyDescent="0.2">
      <c r="A7" s="39" t="s">
        <v>71</v>
      </c>
      <c r="B7" s="46" t="s">
        <v>112</v>
      </c>
      <c r="C7" s="46" t="s">
        <v>113</v>
      </c>
    </row>
    <row r="8" spans="1:3" x14ac:dyDescent="0.2">
      <c r="A8" s="38" t="s">
        <v>72</v>
      </c>
      <c r="B8" s="46"/>
      <c r="C8" s="45"/>
    </row>
    <row r="9" spans="1:3" ht="51" x14ac:dyDescent="0.2">
      <c r="A9" s="39" t="s">
        <v>35</v>
      </c>
      <c r="B9" s="46"/>
      <c r="C9" s="45"/>
    </row>
    <row r="10" spans="1:3" ht="394.5" customHeight="1" x14ac:dyDescent="0.2">
      <c r="A10" s="39" t="s">
        <v>73</v>
      </c>
      <c r="B10" s="46" t="s">
        <v>114</v>
      </c>
      <c r="C10" s="46" t="s">
        <v>115</v>
      </c>
    </row>
    <row r="11" spans="1:3" x14ac:dyDescent="0.2">
      <c r="A11" s="39" t="s">
        <v>74</v>
      </c>
      <c r="B11" s="46"/>
      <c r="C11" s="45"/>
    </row>
    <row r="12" spans="1:3" x14ac:dyDescent="0.2">
      <c r="A12" s="38" t="s">
        <v>36</v>
      </c>
      <c r="B12" s="46"/>
      <c r="C12" s="45"/>
    </row>
    <row r="13" spans="1:3" x14ac:dyDescent="0.2">
      <c r="A13" s="38" t="s">
        <v>37</v>
      </c>
      <c r="B13" s="46"/>
      <c r="C13" s="45"/>
    </row>
    <row r="14" spans="1:3" ht="260.25" customHeight="1" x14ac:dyDescent="0.2">
      <c r="A14" s="39" t="s">
        <v>38</v>
      </c>
      <c r="B14" s="46" t="s">
        <v>116</v>
      </c>
      <c r="C14" s="73" t="s">
        <v>117</v>
      </c>
    </row>
    <row r="15" spans="1:3" x14ac:dyDescent="0.2">
      <c r="A15" s="38" t="s">
        <v>75</v>
      </c>
      <c r="B15" s="46"/>
      <c r="C15" s="45"/>
    </row>
    <row r="16" spans="1:3" x14ac:dyDescent="0.2">
      <c r="A16" s="38"/>
      <c r="B16" s="46"/>
      <c r="C16" s="45"/>
    </row>
    <row r="17" spans="1:3" x14ac:dyDescent="0.2">
      <c r="A17" s="5" t="s">
        <v>39</v>
      </c>
      <c r="B17" s="76"/>
      <c r="C17" s="47"/>
    </row>
    <row r="18" spans="1:3" ht="14.25" x14ac:dyDescent="0.2">
      <c r="A18" s="42" t="s">
        <v>40</v>
      </c>
      <c r="B18" s="44"/>
      <c r="C18" s="44"/>
    </row>
    <row r="19" spans="1:3" x14ac:dyDescent="0.2">
      <c r="A19" s="10" t="s">
        <v>41</v>
      </c>
      <c r="B19" s="46"/>
      <c r="C19" s="48"/>
    </row>
    <row r="20" spans="1:3" x14ac:dyDescent="0.2">
      <c r="A20" s="10" t="s">
        <v>42</v>
      </c>
      <c r="B20" s="46"/>
      <c r="C20" s="48"/>
    </row>
    <row r="21" spans="1:3" ht="133.5" customHeight="1" x14ac:dyDescent="0.2">
      <c r="A21" s="95" t="s">
        <v>43</v>
      </c>
      <c r="B21" s="46" t="s">
        <v>118</v>
      </c>
      <c r="C21" s="46" t="s">
        <v>119</v>
      </c>
    </row>
    <row r="22" spans="1:3" x14ac:dyDescent="0.2">
      <c r="A22" s="5" t="s">
        <v>44</v>
      </c>
      <c r="B22" s="76"/>
      <c r="C22" s="47"/>
    </row>
    <row r="23" spans="1:3" ht="14.25" x14ac:dyDescent="0.2">
      <c r="A23" s="42" t="s">
        <v>45</v>
      </c>
      <c r="B23" s="44"/>
      <c r="C23" s="44"/>
    </row>
    <row r="24" spans="1:3" x14ac:dyDescent="0.2">
      <c r="A24" s="10" t="s">
        <v>46</v>
      </c>
      <c r="B24" s="46"/>
      <c r="C24" s="48"/>
    </row>
    <row r="25" spans="1:3" x14ac:dyDescent="0.2">
      <c r="A25" s="10" t="s">
        <v>47</v>
      </c>
      <c r="B25" s="46"/>
      <c r="C25" s="48"/>
    </row>
    <row r="26" spans="1:3" ht="175.5" customHeight="1" x14ac:dyDescent="0.2">
      <c r="A26" s="83" t="s">
        <v>48</v>
      </c>
      <c r="B26" s="46" t="s">
        <v>120</v>
      </c>
      <c r="C26" s="46" t="s">
        <v>121</v>
      </c>
    </row>
    <row r="27" spans="1:3" x14ac:dyDescent="0.2">
      <c r="A27" s="10" t="s">
        <v>49</v>
      </c>
      <c r="B27" s="46"/>
      <c r="C27" s="48"/>
    </row>
    <row r="28" spans="1:3" x14ac:dyDescent="0.2">
      <c r="A28" s="10" t="s">
        <v>50</v>
      </c>
      <c r="B28" s="46"/>
      <c r="C28" s="48"/>
    </row>
    <row r="29" spans="1:3" x14ac:dyDescent="0.2">
      <c r="A29" s="10" t="s">
        <v>51</v>
      </c>
      <c r="B29" s="46"/>
      <c r="C29" s="48"/>
    </row>
    <row r="30" spans="1:3" x14ac:dyDescent="0.2">
      <c r="A30" s="5" t="s">
        <v>52</v>
      </c>
      <c r="B30" s="76"/>
      <c r="C30" s="47"/>
    </row>
    <row r="31" spans="1:3" x14ac:dyDescent="0.2">
      <c r="A31" s="43" t="s">
        <v>105</v>
      </c>
      <c r="B31" s="46"/>
      <c r="C31" s="45"/>
    </row>
    <row r="32" spans="1:3" x14ac:dyDescent="0.2">
      <c r="A32" s="10" t="s">
        <v>53</v>
      </c>
      <c r="B32" s="46"/>
      <c r="C32" s="45"/>
    </row>
    <row r="33" spans="1:4" x14ac:dyDescent="0.2">
      <c r="A33" s="10" t="s">
        <v>54</v>
      </c>
      <c r="B33" s="46"/>
      <c r="C33" s="48"/>
    </row>
    <row r="34" spans="1:4" ht="24.75" customHeight="1" x14ac:dyDescent="0.2">
      <c r="A34" s="10" t="s">
        <v>55</v>
      </c>
      <c r="B34" s="46"/>
      <c r="C34" s="48"/>
    </row>
    <row r="35" spans="1:4" s="4" customFormat="1" ht="123.75" customHeight="1" x14ac:dyDescent="0.2">
      <c r="A35" s="82" t="s">
        <v>82</v>
      </c>
      <c r="B35" s="78" t="s">
        <v>122</v>
      </c>
      <c r="C35" s="78" t="s">
        <v>123</v>
      </c>
    </row>
    <row r="36" spans="1:4" ht="25.5" x14ac:dyDescent="0.2">
      <c r="A36" s="10" t="s">
        <v>56</v>
      </c>
      <c r="B36" s="46"/>
      <c r="C36" s="48"/>
    </row>
    <row r="37" spans="1:4" ht="81.75" customHeight="1" x14ac:dyDescent="0.2">
      <c r="A37" s="84" t="s">
        <v>81</v>
      </c>
      <c r="B37" s="46" t="s">
        <v>85</v>
      </c>
      <c r="C37" s="46" t="s">
        <v>86</v>
      </c>
    </row>
    <row r="38" spans="1:4" x14ac:dyDescent="0.2">
      <c r="A38" s="5" t="s">
        <v>57</v>
      </c>
      <c r="B38" s="77"/>
      <c r="C38" s="49"/>
    </row>
    <row r="39" spans="1:4" x14ac:dyDescent="0.2">
      <c r="A39" s="42" t="s">
        <v>104</v>
      </c>
      <c r="B39" s="44"/>
      <c r="C39" s="44"/>
    </row>
    <row r="40" spans="1:4" x14ac:dyDescent="0.2">
      <c r="A40" s="8" t="s">
        <v>103</v>
      </c>
      <c r="B40" s="46"/>
      <c r="C40" s="45"/>
    </row>
    <row r="41" spans="1:4" x14ac:dyDescent="0.2">
      <c r="A41" s="10" t="s">
        <v>102</v>
      </c>
      <c r="B41" s="46"/>
      <c r="C41" s="59"/>
      <c r="D41" s="65"/>
    </row>
    <row r="42" spans="1:4" x14ac:dyDescent="0.2">
      <c r="A42" s="23" t="s">
        <v>58</v>
      </c>
      <c r="B42" s="46"/>
      <c r="C42" s="59"/>
      <c r="D42" s="65"/>
    </row>
    <row r="43" spans="1:4" x14ac:dyDescent="0.2">
      <c r="A43" s="75" t="s">
        <v>59</v>
      </c>
      <c r="B43" s="78"/>
      <c r="C43" s="74"/>
      <c r="D43" s="65"/>
    </row>
    <row r="44" spans="1:4" ht="140.25" customHeight="1" x14ac:dyDescent="0.2">
      <c r="A44" s="39" t="s">
        <v>78</v>
      </c>
      <c r="B44" s="78" t="s">
        <v>124</v>
      </c>
      <c r="C44" s="64" t="s">
        <v>126</v>
      </c>
      <c r="D44" s="65"/>
    </row>
    <row r="45" spans="1:4" ht="200.25" customHeight="1" x14ac:dyDescent="0.2">
      <c r="A45" s="39" t="s">
        <v>79</v>
      </c>
      <c r="B45" s="78" t="s">
        <v>88</v>
      </c>
      <c r="C45" s="64" t="s">
        <v>125</v>
      </c>
      <c r="D45" s="65"/>
    </row>
    <row r="46" spans="1:4" x14ac:dyDescent="0.2">
      <c r="A46" s="23" t="s">
        <v>60</v>
      </c>
      <c r="B46" s="78"/>
      <c r="C46" s="74"/>
      <c r="D46" s="65"/>
    </row>
    <row r="47" spans="1:4" x14ac:dyDescent="0.2">
      <c r="A47" s="10" t="s">
        <v>61</v>
      </c>
      <c r="B47" s="46"/>
      <c r="C47" s="60"/>
      <c r="D47" s="65"/>
    </row>
    <row r="48" spans="1:4" ht="78.75" customHeight="1" x14ac:dyDescent="0.2">
      <c r="A48" s="84" t="s">
        <v>80</v>
      </c>
      <c r="B48" s="46" t="s">
        <v>127</v>
      </c>
      <c r="C48" s="60" t="s">
        <v>87</v>
      </c>
      <c r="D48" s="65"/>
    </row>
    <row r="49" spans="1:4" x14ac:dyDescent="0.2">
      <c r="A49" s="10" t="s">
        <v>100</v>
      </c>
      <c r="B49" s="46"/>
      <c r="C49" s="61"/>
      <c r="D49" s="65"/>
    </row>
    <row r="50" spans="1:4" x14ac:dyDescent="0.2">
      <c r="A50" s="10" t="s">
        <v>101</v>
      </c>
      <c r="B50" s="46"/>
      <c r="C50" s="61"/>
      <c r="D50" s="65"/>
    </row>
    <row r="51" spans="1:4" ht="252.75" customHeight="1" x14ac:dyDescent="0.2">
      <c r="A51" s="39" t="s">
        <v>33</v>
      </c>
      <c r="B51" s="46" t="s">
        <v>83</v>
      </c>
      <c r="C51" s="60" t="s">
        <v>128</v>
      </c>
      <c r="D51" s="65"/>
    </row>
    <row r="52" spans="1:4" ht="13.5" thickBot="1" x14ac:dyDescent="0.25">
      <c r="A52" s="6" t="s">
        <v>62</v>
      </c>
      <c r="B52" s="76"/>
      <c r="C52" s="62"/>
      <c r="D52" s="65"/>
    </row>
    <row r="53" spans="1:4" x14ac:dyDescent="0.2">
      <c r="A53" s="42" t="s">
        <v>63</v>
      </c>
      <c r="B53" s="46"/>
      <c r="C53" s="63"/>
      <c r="D53" s="65"/>
    </row>
    <row r="54" spans="1:4" ht="241.5" customHeight="1" x14ac:dyDescent="0.2">
      <c r="A54" s="80" t="s">
        <v>76</v>
      </c>
      <c r="B54" s="46" t="s">
        <v>129</v>
      </c>
      <c r="C54" s="64" t="s">
        <v>130</v>
      </c>
      <c r="D54" s="65"/>
    </row>
    <row r="55" spans="1:4" ht="170.25" customHeight="1" x14ac:dyDescent="0.2">
      <c r="A55" s="86" t="s">
        <v>77</v>
      </c>
      <c r="B55" s="86" t="s">
        <v>131</v>
      </c>
      <c r="C55" s="87" t="s">
        <v>132</v>
      </c>
      <c r="D55" s="67"/>
    </row>
    <row r="56" spans="1:4" ht="115.5" customHeight="1" x14ac:dyDescent="0.2">
      <c r="A56" s="46" t="s">
        <v>89</v>
      </c>
      <c r="B56" s="46" t="s">
        <v>90</v>
      </c>
      <c r="C56" s="57" t="s">
        <v>133</v>
      </c>
      <c r="D56" s="66"/>
    </row>
    <row r="57" spans="1:4" ht="72.75" customHeight="1" x14ac:dyDescent="0.2">
      <c r="A57" s="46" t="s">
        <v>64</v>
      </c>
      <c r="B57" s="46" t="s">
        <v>96</v>
      </c>
      <c r="C57" s="57" t="s">
        <v>93</v>
      </c>
      <c r="D57" s="68"/>
    </row>
    <row r="58" spans="1:4" ht="105" customHeight="1" x14ac:dyDescent="0.2">
      <c r="A58" s="46" t="s">
        <v>64</v>
      </c>
      <c r="B58" s="46" t="s">
        <v>97</v>
      </c>
      <c r="C58" s="58" t="s">
        <v>94</v>
      </c>
      <c r="D58" s="69"/>
    </row>
    <row r="59" spans="1:4" ht="109.5" customHeight="1" x14ac:dyDescent="0.2">
      <c r="A59" s="46" t="s">
        <v>98</v>
      </c>
      <c r="B59" s="46" t="s">
        <v>134</v>
      </c>
      <c r="C59" s="58" t="s">
        <v>95</v>
      </c>
      <c r="D59" s="70"/>
    </row>
    <row r="60" spans="1:4" ht="102.75" customHeight="1" x14ac:dyDescent="0.2">
      <c r="A60" s="46" t="s">
        <v>65</v>
      </c>
      <c r="B60" s="46" t="s">
        <v>84</v>
      </c>
      <c r="C60" s="58" t="s">
        <v>91</v>
      </c>
      <c r="D60" s="71"/>
    </row>
    <row r="61" spans="1:4" ht="218.25" customHeight="1" x14ac:dyDescent="0.2">
      <c r="A61" s="81" t="s">
        <v>66</v>
      </c>
      <c r="B61" s="46" t="s">
        <v>135</v>
      </c>
      <c r="C61" s="57" t="s">
        <v>92</v>
      </c>
      <c r="D61" s="67"/>
    </row>
    <row r="62" spans="1:4" ht="13.5" thickBot="1" x14ac:dyDescent="0.25">
      <c r="A62" s="5" t="s">
        <v>67</v>
      </c>
      <c r="B62" s="54"/>
      <c r="C62" s="47"/>
    </row>
    <row r="63" spans="1:4" ht="27.75" thickBot="1" x14ac:dyDescent="0.25">
      <c r="A63" s="85" t="s">
        <v>99</v>
      </c>
      <c r="B63" s="55"/>
      <c r="C63" s="50"/>
    </row>
  </sheetData>
  <mergeCells count="2">
    <mergeCell ref="B1:C1"/>
    <mergeCell ref="A2:A3"/>
  </mergeCells>
  <phoneticPr fontId="9" type="noConversion"/>
  <pageMargins left="0.51181102362204722" right="0.35433070866141736" top="0.43307086614173229" bottom="0.35433070866141736" header="0.39370078740157483" footer="0.31496062992125984"/>
  <pageSetup paperSize="9" scale="59" fitToHeight="0" orientation="portrait" r:id="rId1"/>
  <headerFooter alignWithMargins="0">
    <oddFooter>&amp;L&amp;"Times New Roman,Regular"&amp;9&amp;K01+000 15 January 2016
&amp;F&amp;R&amp;P</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zoomScale="99" zoomScaleNormal="99" workbookViewId="0">
      <selection activeCell="E18" sqref="E18"/>
    </sheetView>
  </sheetViews>
  <sheetFormatPr defaultColWidth="8.85546875" defaultRowHeight="12.75" x14ac:dyDescent="0.2"/>
  <cols>
    <col min="2" max="2" width="18.7109375" customWidth="1"/>
    <col min="3" max="3" width="35.7109375" customWidth="1"/>
    <col min="4" max="4" width="12.140625" bestFit="1" customWidth="1"/>
    <col min="5" max="5" width="40.42578125" customWidth="1"/>
    <col min="6" max="6" width="13.7109375" bestFit="1" customWidth="1"/>
    <col min="7" max="7" width="51.28515625" customWidth="1"/>
  </cols>
  <sheetData>
    <row r="2" spans="2:7" x14ac:dyDescent="0.2">
      <c r="B2" s="12" t="s">
        <v>19</v>
      </c>
      <c r="C2" s="11" t="s">
        <v>3</v>
      </c>
    </row>
    <row r="3" spans="2:7" x14ac:dyDescent="0.2">
      <c r="B3" t="s">
        <v>0</v>
      </c>
      <c r="C3" s="13" t="s">
        <v>1</v>
      </c>
    </row>
    <row r="4" spans="2:7" x14ac:dyDescent="0.2">
      <c r="B4" t="s">
        <v>2</v>
      </c>
      <c r="C4" s="14" t="e">
        <f>#REF!</f>
        <v>#REF!</v>
      </c>
      <c r="D4" s="20"/>
      <c r="E4" s="21"/>
      <c r="F4" s="18"/>
    </row>
    <row r="5" spans="2:7" x14ac:dyDescent="0.2">
      <c r="B5" s="11" t="s">
        <v>4</v>
      </c>
      <c r="C5" s="11" t="s">
        <v>12</v>
      </c>
      <c r="D5" s="15"/>
      <c r="F5" s="18"/>
    </row>
    <row r="6" spans="2:7" x14ac:dyDescent="0.2">
      <c r="B6" s="11" t="s">
        <v>7</v>
      </c>
      <c r="C6" s="30" t="e">
        <f>C4*0.1</f>
        <v>#REF!</v>
      </c>
      <c r="D6" s="18"/>
      <c r="E6" s="18"/>
      <c r="F6" s="18"/>
      <c r="G6" s="18"/>
    </row>
    <row r="7" spans="2:7" x14ac:dyDescent="0.2">
      <c r="B7" s="11" t="s">
        <v>8</v>
      </c>
      <c r="C7" s="16" t="s">
        <v>9</v>
      </c>
      <c r="D7" s="15"/>
      <c r="E7" s="18"/>
      <c r="F7" s="19"/>
      <c r="G7" s="18"/>
    </row>
    <row r="8" spans="2:7" x14ac:dyDescent="0.2">
      <c r="B8" s="11" t="s">
        <v>5</v>
      </c>
      <c r="C8" s="11" t="s">
        <v>6</v>
      </c>
      <c r="E8" s="18"/>
      <c r="G8" s="18"/>
    </row>
    <row r="9" spans="2:7" x14ac:dyDescent="0.2">
      <c r="B9" s="11" t="s">
        <v>10</v>
      </c>
      <c r="C9" s="11" t="s">
        <v>11</v>
      </c>
      <c r="E9" s="19"/>
      <c r="F9" s="17"/>
      <c r="G9" s="19"/>
    </row>
    <row r="11" spans="2:7" x14ac:dyDescent="0.2">
      <c r="E11" s="17"/>
      <c r="G11" s="17"/>
    </row>
    <row r="13" spans="2:7" x14ac:dyDescent="0.2">
      <c r="B13" s="12" t="s">
        <v>13</v>
      </c>
      <c r="C13" s="20"/>
      <c r="E13" s="1" t="s">
        <v>20</v>
      </c>
      <c r="F13" s="37" t="s">
        <v>30</v>
      </c>
      <c r="G13" s="36" t="s">
        <v>27</v>
      </c>
    </row>
    <row r="14" spans="2:7" ht="6" customHeight="1" x14ac:dyDescent="0.2">
      <c r="C14" s="20"/>
      <c r="E14" s="2"/>
      <c r="F14" s="31"/>
      <c r="G14" s="35"/>
    </row>
    <row r="15" spans="2:7" x14ac:dyDescent="0.2">
      <c r="B15" s="25" t="s">
        <v>14</v>
      </c>
      <c r="C15" s="26" t="e">
        <f>#REF!</f>
        <v>#REF!</v>
      </c>
      <c r="E15" s="22" t="s">
        <v>26</v>
      </c>
      <c r="F15" s="32" t="e">
        <f>#REF!</f>
        <v>#REF!</v>
      </c>
      <c r="G15" s="35"/>
    </row>
    <row r="16" spans="2:7" x14ac:dyDescent="0.2">
      <c r="B16" s="15">
        <v>0.1</v>
      </c>
      <c r="C16" s="27" t="e">
        <f>C15*B16</f>
        <v>#REF!</v>
      </c>
      <c r="E16" s="33" t="s">
        <v>21</v>
      </c>
      <c r="F16" s="34" t="e">
        <f>F15*0.2</f>
        <v>#REF!</v>
      </c>
      <c r="G16" s="36" t="s">
        <v>28</v>
      </c>
    </row>
    <row r="17" spans="2:7" x14ac:dyDescent="0.2">
      <c r="B17" s="15">
        <v>0.9</v>
      </c>
      <c r="C17" s="27" t="e">
        <f>C15*B17</f>
        <v>#REF!</v>
      </c>
      <c r="E17" s="2"/>
      <c r="F17" s="31"/>
      <c r="G17" s="35"/>
    </row>
    <row r="18" spans="2:7" x14ac:dyDescent="0.2">
      <c r="C18" s="14"/>
      <c r="E18" s="2"/>
      <c r="F18" s="31"/>
      <c r="G18" s="35"/>
    </row>
    <row r="19" spans="2:7" x14ac:dyDescent="0.2">
      <c r="B19" s="11" t="s">
        <v>15</v>
      </c>
      <c r="C19" s="27">
        <f>57000</f>
        <v>57000</v>
      </c>
      <c r="E19" s="22" t="s">
        <v>25</v>
      </c>
      <c r="F19" s="34">
        <v>192631</v>
      </c>
      <c r="G19" s="35"/>
    </row>
    <row r="20" spans="2:7" x14ac:dyDescent="0.2">
      <c r="B20" s="11" t="s">
        <v>16</v>
      </c>
      <c r="C20" s="27">
        <f>57000</f>
        <v>57000</v>
      </c>
      <c r="E20" s="22" t="s">
        <v>22</v>
      </c>
      <c r="F20" s="34" t="e">
        <f>#REF!</f>
        <v>#REF!</v>
      </c>
      <c r="G20" s="35"/>
    </row>
    <row r="21" spans="2:7" x14ac:dyDescent="0.2">
      <c r="B21" s="24" t="s">
        <v>17</v>
      </c>
      <c r="C21" s="28" t="e">
        <f>C16-C19-C20</f>
        <v>#REF!</v>
      </c>
      <c r="E21" s="1" t="s">
        <v>24</v>
      </c>
      <c r="F21" s="34" t="e">
        <f>SUM(F19:F20)</f>
        <v>#REF!</v>
      </c>
      <c r="G21" s="36" t="s">
        <v>29</v>
      </c>
    </row>
    <row r="22" spans="2:7" x14ac:dyDescent="0.2">
      <c r="B22" s="12" t="s">
        <v>18</v>
      </c>
      <c r="C22" s="29" t="e">
        <f>SUM(C19:C21)</f>
        <v>#REF!</v>
      </c>
      <c r="E22" s="2"/>
      <c r="F22" s="31"/>
      <c r="G22" s="35"/>
    </row>
    <row r="23" spans="2:7" x14ac:dyDescent="0.2">
      <c r="C23" s="27"/>
      <c r="E23" s="1" t="s">
        <v>23</v>
      </c>
      <c r="F23" s="34" t="e">
        <f>F16-F21</f>
        <v>#REF!</v>
      </c>
      <c r="G23" s="36" t="s">
        <v>31</v>
      </c>
    </row>
    <row r="24" spans="2:7" x14ac:dyDescent="0.2">
      <c r="C24" s="27"/>
      <c r="F24" s="20"/>
    </row>
    <row r="25" spans="2:7" x14ac:dyDescent="0.2">
      <c r="C25" s="14"/>
      <c r="F25" s="20"/>
    </row>
    <row r="26" spans="2:7" x14ac:dyDescent="0.2">
      <c r="C26" s="14"/>
    </row>
    <row r="27" spans="2:7" ht="25.5" x14ac:dyDescent="0.2">
      <c r="C27" s="14"/>
      <c r="E27" s="10" t="s">
        <v>32</v>
      </c>
      <c r="F27" s="72">
        <v>58695.652173913048</v>
      </c>
    </row>
    <row r="28" spans="2:7" x14ac:dyDescent="0.2">
      <c r="C28" s="14"/>
      <c r="F28" s="79" t="e">
        <f>F23-F27</f>
        <v>#REF!</v>
      </c>
    </row>
    <row r="29" spans="2:7" x14ac:dyDescent="0.2">
      <c r="C29" s="14"/>
    </row>
    <row r="30" spans="2:7" x14ac:dyDescent="0.2">
      <c r="C30" s="14"/>
    </row>
    <row r="31" spans="2:7" x14ac:dyDescent="0.2">
      <c r="C31" s="14"/>
    </row>
    <row r="32" spans="2:7" x14ac:dyDescent="0.2">
      <c r="C32" s="14"/>
    </row>
    <row r="33" spans="3:3" x14ac:dyDescent="0.2">
      <c r="C33" s="14"/>
    </row>
    <row r="34" spans="3:3" x14ac:dyDescent="0.2">
      <c r="C34" s="14"/>
    </row>
    <row r="35" spans="3:3" x14ac:dyDescent="0.2">
      <c r="C35" s="14"/>
    </row>
    <row r="36" spans="3:3" x14ac:dyDescent="0.2">
      <c r="C36" s="14"/>
    </row>
    <row r="37" spans="3:3" x14ac:dyDescent="0.2">
      <c r="C37" s="14"/>
    </row>
    <row r="38" spans="3:3" x14ac:dyDescent="0.2">
      <c r="C38" s="14"/>
    </row>
    <row r="39" spans="3:3" x14ac:dyDescent="0.2">
      <c r="C39" s="14"/>
    </row>
    <row r="40" spans="3:3" x14ac:dyDescent="0.2">
      <c r="C40" s="14"/>
    </row>
    <row r="41" spans="3:3" x14ac:dyDescent="0.2">
      <c r="C41" s="14"/>
    </row>
    <row r="42" spans="3:3" x14ac:dyDescent="0.2">
      <c r="C42" s="14"/>
    </row>
    <row r="43" spans="3:3" x14ac:dyDescent="0.2">
      <c r="C43" s="14"/>
    </row>
    <row r="44" spans="3:3" x14ac:dyDescent="0.2">
      <c r="C44" s="14"/>
    </row>
    <row r="45" spans="3:3" x14ac:dyDescent="0.2">
      <c r="C45"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 Justification</vt:lpstr>
      <vt:lpstr>summary</vt:lpstr>
      <vt:lpstr>'2. Justification'!Print_Area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Nino Odisharia</cp:lastModifiedBy>
  <cp:lastPrinted>2019-03-07T13:03:21Z</cp:lastPrinted>
  <dcterms:created xsi:type="dcterms:W3CDTF">2000-04-10T10:46:44Z</dcterms:created>
  <dcterms:modified xsi:type="dcterms:W3CDTF">2019-03-11T07:01:35Z</dcterms:modified>
</cp:coreProperties>
</file>