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nodisharia\Documents\grants\WV\"/>
    </mc:Choice>
  </mc:AlternateContent>
  <bookViews>
    <workbookView xWindow="480" yWindow="45" windowWidth="22995" windowHeight="10035"/>
  </bookViews>
  <sheets>
    <sheet name="Sheet1" sheetId="1" r:id="rId1"/>
    <sheet name="Sheet2" sheetId="2" r:id="rId2"/>
    <sheet name="Sheet3" sheetId="3" r:id="rId3"/>
  </sheets>
  <calcPr calcId="162913"/>
</workbook>
</file>

<file path=xl/calcChain.xml><?xml version="1.0" encoding="utf-8"?>
<calcChain xmlns="http://schemas.openxmlformats.org/spreadsheetml/2006/main">
  <c r="J57" i="1" l="1"/>
  <c r="G57" i="1"/>
  <c r="E57" i="1"/>
  <c r="F57" i="1" s="1"/>
  <c r="J56" i="1"/>
  <c r="G56" i="1"/>
  <c r="F56" i="1"/>
  <c r="J55" i="1"/>
  <c r="F55" i="1"/>
  <c r="G54" i="1"/>
  <c r="D54" i="1"/>
  <c r="F54" i="1" s="1"/>
  <c r="F53" i="1"/>
  <c r="J52" i="1"/>
  <c r="G52" i="1"/>
  <c r="F52" i="1"/>
  <c r="I51" i="1"/>
  <c r="J51" i="1" s="1"/>
  <c r="E51" i="1"/>
  <c r="F51" i="1" s="1"/>
  <c r="I45" i="1"/>
  <c r="H45" i="1"/>
  <c r="J45" i="1" s="1"/>
  <c r="J49" i="1" s="1"/>
  <c r="G45" i="1"/>
  <c r="F45" i="1"/>
  <c r="F49" i="1" s="1"/>
  <c r="I35" i="1"/>
  <c r="H35" i="1"/>
  <c r="J35" i="1" s="1"/>
  <c r="G35" i="1"/>
  <c r="F35" i="1"/>
  <c r="J34" i="1"/>
  <c r="I33" i="1"/>
  <c r="H33" i="1"/>
  <c r="G33" i="1"/>
  <c r="F33" i="1"/>
  <c r="J32" i="1"/>
  <c r="J31" i="1"/>
  <c r="F27" i="1"/>
  <c r="F26" i="1"/>
  <c r="F25" i="1"/>
  <c r="I24" i="1"/>
  <c r="H24" i="1"/>
  <c r="J24" i="1" s="1"/>
  <c r="J28" i="1" s="1"/>
  <c r="F24" i="1"/>
  <c r="I19" i="1"/>
  <c r="H19" i="1"/>
  <c r="J19" i="1" s="1"/>
  <c r="J20" i="1" s="1"/>
  <c r="G19" i="1"/>
  <c r="F19" i="1"/>
  <c r="F20" i="1" s="1"/>
  <c r="I14" i="1"/>
  <c r="J14" i="1" s="1"/>
  <c r="F14" i="1"/>
  <c r="G13" i="1"/>
  <c r="E13" i="1"/>
  <c r="I13" i="1" s="1"/>
  <c r="D13" i="1"/>
  <c r="H13" i="1" s="1"/>
  <c r="J13" i="1" s="1"/>
  <c r="I12" i="1"/>
  <c r="J12" i="1" s="1"/>
  <c r="J11" i="1"/>
  <c r="J10" i="1"/>
  <c r="I9" i="1"/>
  <c r="J9" i="1" s="1"/>
  <c r="H9" i="1"/>
  <c r="G9" i="1"/>
  <c r="F9" i="1"/>
  <c r="J8" i="1"/>
  <c r="J7" i="1"/>
  <c r="I6" i="1"/>
  <c r="H6" i="1"/>
  <c r="J6" i="1" s="1"/>
  <c r="G6" i="1"/>
  <c r="F6" i="1"/>
  <c r="F37" i="1" l="1"/>
  <c r="F13" i="1"/>
  <c r="F15" i="1" s="1"/>
  <c r="J33" i="1"/>
  <c r="J37" i="1" s="1"/>
  <c r="F58" i="1"/>
  <c r="F28" i="1"/>
  <c r="J58" i="1"/>
  <c r="F59" i="1"/>
  <c r="F60" i="1" s="1"/>
  <c r="F62" i="1" s="1"/>
  <c r="F64" i="1" s="1"/>
  <c r="L58" i="1" s="1"/>
  <c r="J15" i="1"/>
  <c r="J59" i="1" l="1"/>
  <c r="J60" i="1" s="1"/>
  <c r="J62" i="1" s="1"/>
  <c r="J64" i="1" s="1"/>
  <c r="L15" i="1"/>
  <c r="K63" i="1" s="1"/>
</calcChain>
</file>

<file path=xl/sharedStrings.xml><?xml version="1.0" encoding="utf-8"?>
<sst xmlns="http://schemas.openxmlformats.org/spreadsheetml/2006/main" count="112" uniqueCount="82">
  <si>
    <t>Costs</t>
  </si>
  <si>
    <t>exch rate</t>
  </si>
  <si>
    <t>Per month</t>
  </si>
  <si>
    <t xml:space="preserve"> </t>
  </si>
  <si>
    <t>14. Costs related to category 1 and 4 of the budget, when they relate to a Field office, can be declared on the basis of a simplified method of allocation. A description of the allocation method used to determine field office costs in accordance with the entity's usual accounting and management practices has to be prepared by the entity and annexed to the Budget on a separate sheet. The method will be assessed and approved by the Evaluation Committee and the Contracting Authority  during the contracting phase. The Beneficiary proposing and using them must be univocally identified. When costs are declared on the basis of such allocation method the amount charged to the Project is to be indicated in the column "TOTAL COSTS" and the mention "APPORTIONMENT" is to be indicated in the column "units".</t>
  </si>
  <si>
    <t>NB: The Beneficiary(ies) alone are responsible for the correctness of the financial information provided in these tables.</t>
  </si>
  <si>
    <t>ყველა წელი</t>
  </si>
  <si>
    <t>ოფისი</t>
  </si>
  <si>
    <t>თვეში</t>
  </si>
  <si>
    <t xml:space="preserve">   1.1.2 ადმინიასტრაციული / დამხმარე პერსონალი</t>
  </si>
  <si>
    <t xml:space="preserve">   1.1.1 ტექნიკური</t>
  </si>
  <si>
    <t>1.2 ხელფასები (მთლიანი ხელფასები, მათ შორის სოციალური უზრუნველყოფა)
ხარჯები და სხვა დაკავშირებული ხარჯები, მათ შორის საერთ.პერსონალი)</t>
  </si>
  <si>
    <t>1.3 თითოეული დღის ანაზღაურება მისიებისთვის / მგზავრობისათვის</t>
  </si>
  <si>
    <t xml:space="preserve">   1.3.1 საზღვარგარეთ (დაკონტრაქტებული თანამშრომელი)</t>
  </si>
  <si>
    <t xml:space="preserve">   1.3.2 ადგილობრივი (დაკონტრაქტებული თანამშრომელი)</t>
  </si>
  <si>
    <t xml:space="preserve">   1.3.3 სემინარი / კონფერენციის მონაწილეები</t>
  </si>
  <si>
    <t>ადამიანური რესურსების ჯამი</t>
  </si>
  <si>
    <t>2.1. საერთაშორისო მგზავრობა</t>
  </si>
  <si>
    <t>2.2 ადგილობრივი ტრანსპორტირება</t>
  </si>
  <si>
    <t>მგზავრობის ჯამი</t>
  </si>
  <si>
    <t>3.1 ავტომობილის შეძენა ან დაქირავება</t>
  </si>
  <si>
    <t>3.2 ავეჯი, კომპიუტერული ტექნიკა</t>
  </si>
  <si>
    <t>3.3 დანადგარები, ინსტრუმენტები ...</t>
  </si>
  <si>
    <t>3.4 სათადარიგო ნაწილები / აპარატურა, ინსტრუმენტები</t>
  </si>
  <si>
    <t>3.5 სხვა (მიუთითეთ)</t>
  </si>
  <si>
    <t>ჯამი აღჭურვილობა და მარაგები</t>
  </si>
  <si>
    <t>4.1 ავტომობილის ღირებულება</t>
  </si>
  <si>
    <t>4.2 ოფისის დაქირავება</t>
  </si>
  <si>
    <t>4.3 სახარჯი მასალები - ოფისი</t>
  </si>
  <si>
    <t>4.3.2 ოფისის მასალები (საკანცელარიო, სხვა პროდუქცია) - SSA</t>
  </si>
  <si>
    <t>4.4 სხვა მომსახურებები (ტელ / ფაქსი, ელექტროენერგია / გათბობა, დასუფთავება)</t>
  </si>
  <si>
    <t>4.4.2 ოფისის მიმდინარე ხარჯები (კომუნიკაცია) - SSA</t>
  </si>
  <si>
    <t>ადგილობრივი ოფისი ჯამი</t>
  </si>
  <si>
    <t>5.3 ხარჯების შემოწმება / აუდიტი</t>
  </si>
  <si>
    <t>5.4 შეფასების ხარჯები</t>
  </si>
  <si>
    <t>5.5 თარგმანი, თარჯიმნები</t>
  </si>
  <si>
    <t>5.6 საფინანსო სერვისები (საბანკო გარანტიის ხარჯი და სხვა)</t>
  </si>
  <si>
    <t>5.6.3 ბანკის მომსახურების საფასური - SSA</t>
  </si>
  <si>
    <t>სხვა ხარჯები, მომსახურება ჯამი</t>
  </si>
  <si>
    <t>6. სხვა</t>
  </si>
  <si>
    <t>დღიური</t>
  </si>
  <si>
    <t>შეხვედრა</t>
  </si>
  <si>
    <t>შეფასება</t>
  </si>
  <si>
    <t xml:space="preserve">A 1.1.3  უწყებათაშორისი საკოორდინაციო სახელმძღვანელო პრინციპების შემუშავება (SSA) და სოციალური სამსახურების მუნიციპალიტეტების სოციალურ სამსახურებს შორის </t>
  </si>
  <si>
    <t>სსიპ სოციალური მომსახურების სააგენტო</t>
  </si>
  <si>
    <t>2.2.2 ადგილობრივი ტრანსპორტირება - სსიპ სოციალური მომსახურების სააგენტო</t>
  </si>
  <si>
    <t xml:space="preserve">A 1.1.8 საკოორდინაციო მექანიზმის შემუშავება სსიპ სოციალური მომსახურების სააგენტოსა და მუნიციპალიტეტების სოციალური დეპარტამენტებს შორის მიმართული პრევენციაზე, ინდენტიფიკაცია/რეფერალი და რეაგირება  </t>
  </si>
  <si>
    <t xml:space="preserve">A 1.2.1 სსიპ სოციალური მომსახურების სააგენტოს მინდობით აღზრდის კონცეფციის განახლება სპეციალიზებული მინდობით აზღრდის მოდულით </t>
  </si>
  <si>
    <t>A 1.2.1 სსიპ სოციალური მომსახურების სააგენტოს მინდობით აღზრდის კონცეფციის განახლება სპეციალიზებული მინდობით აზღრდის მოდულით</t>
  </si>
  <si>
    <t xml:space="preserve">A 1.4.1 კოჯრის შეზღუდული შესაძლებლობის მქონე ბავშვთა სახლის შეფასება და მისი ტრანსფორმაციისათვის/ოპტიმიზაციისათვის რეკომენდაციების მომზადება </t>
  </si>
  <si>
    <t>ლეპტოპი</t>
  </si>
  <si>
    <t>3.2.2 პროექტის პერსონალისთვის ლეპტოპის შეძენა - სსიპ სოციალური მომსახურების სააგენტო</t>
  </si>
  <si>
    <t>1.3.2.2 დღიური და საცხოვრებელი ხარჯი - სსიპ სოციალური მომსახურების სააგენტო</t>
  </si>
  <si>
    <t>ჯამი სხვა</t>
  </si>
  <si>
    <t>7.  პირდაპირი ხარჯების ჯამი (1-6)</t>
  </si>
  <si>
    <t>9. საერთო ხარჯების ჯამი, რეზერვის გამოკლებით (7+ 8)</t>
  </si>
  <si>
    <t xml:space="preserve">10.  რეზერვების უზრუნველყოფა (მაქსიმუმ 5% 7 დან, პირდაპირი ხარჯების ჯამი) </t>
  </si>
  <si>
    <t xml:space="preserve">11. დასაშვები საერთო ხარჯების ჯამი  (9+10) </t>
  </si>
  <si>
    <t>ერთეულის ღირებულება
(ევროში)</t>
  </si>
  <si>
    <t>ჯამი
(ევროში)</t>
  </si>
  <si>
    <t>ერთეული</t>
  </si>
  <si>
    <t>ჯამი
( ევროში)</t>
  </si>
  <si>
    <t>ერთეულების რაოდენობა</t>
  </si>
  <si>
    <t>ერთეულის რაოდენობა</t>
  </si>
  <si>
    <t xml:space="preserve"> დანართი III სამოქმედო ბიუჯეტი  </t>
  </si>
  <si>
    <t>1. ადამიანური რესურსები</t>
  </si>
  <si>
    <t xml:space="preserve">1.1 ხელფასები (მთლიანი ხელფასები, მათ შორის სოციალური უზრუნველყოფის ხარჯი და სხვა დაკავშირებული ხარჯები, ადგილობრივი თანამშრომლები) </t>
  </si>
  <si>
    <t>1.1.1.5 პროექტის კოორდინატორი (1 პირი -100%) - სსიპ სოციალური მომსახურების სააგენტო</t>
  </si>
  <si>
    <t>1.1.2.7 ადმინისტრაციული/ფინანსური ასისტენტი (1 პირი -100%) - სსიპ სოციალური მომსახურების სააგენტო</t>
  </si>
  <si>
    <t xml:space="preserve">პირველი წელი </t>
  </si>
  <si>
    <t>3. ტექნიკა და აქსესუარები</t>
  </si>
  <si>
    <t>2. მგზავრობა</t>
  </si>
  <si>
    <t>4. ადგილობრივი ოფისი</t>
  </si>
  <si>
    <t>5. სხვა ხარჯები, მომსახურებები</t>
  </si>
  <si>
    <t>5.1 პუბლიკაციები</t>
  </si>
  <si>
    <t>5.2 სწავლება, კვლევები</t>
  </si>
  <si>
    <t>5.7 კონფერენციებისა და სემინარების ხარჯი</t>
  </si>
  <si>
    <t>5.8. მიმოხილვითი ქმედებები</t>
  </si>
  <si>
    <t>ქვეყნის საკოორდინაციო მექანიზმის სამდივნო</t>
  </si>
  <si>
    <r>
      <t xml:space="preserve">12. - გადასახადები </t>
    </r>
    <r>
      <rPr>
        <vertAlign val="superscript"/>
        <sz val="10"/>
        <rFont val="Arial"/>
        <family val="2"/>
      </rPr>
      <t xml:space="preserve">
</t>
    </r>
    <r>
      <rPr>
        <sz val="10"/>
        <rFont val="Arial"/>
        <family val="2"/>
      </rPr>
      <t xml:space="preserve">      - კონტრიბუციები </t>
    </r>
  </si>
  <si>
    <r>
      <t>13. მიღებული საერთო ხარჯები</t>
    </r>
    <r>
      <rPr>
        <b/>
        <vertAlign val="superscript"/>
        <sz val="10"/>
        <rFont val="Arial"/>
        <family val="2"/>
      </rPr>
      <t xml:space="preserve"> </t>
    </r>
    <r>
      <rPr>
        <b/>
        <sz val="10"/>
        <rFont val="Arial"/>
        <family val="2"/>
      </rPr>
      <t xml:space="preserve"> სამოქმედო ბიუჯეტი (11+12)</t>
    </r>
  </si>
  <si>
    <t>ქვეყნის საკოორდინაციო მექანიზმის ფორმირება ( საბჭოს მდივანი)</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</si>
</sst>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1" formatCode="_(* #,##0_);_(* \(#,##0\);_(* &quot;-&quot;_);_(@_)"/>
    <numFmt numFmtId="43" formatCode="_(* #,##0.00_);_(* \(#,##0.00\);_(* &quot;-&quot;??_);_(@_)"/>
    <numFmt numFmtId="164" formatCode="_-* #,##0.00\ _L_a_r_i_-;\-* #,##0.00\ _L_a_r_i_-;_-* &quot;-&quot;??\ _L_a_r_i_-;_-@_-"/>
    <numFmt numFmtId="165" formatCode="_(* #,##0_);_(* \(#,##0\);_(* &quot;-&quot;??_);_(@_)"/>
    <numFmt numFmtId="166" formatCode="_-* #,##0.00\ _€_-;\-* #,##0.00\ _€_-;_-* &quot;-&quot;??\ _€_-;_-@_-"/>
    <numFmt numFmtId="167" formatCode="_(* #,##0.0_);_(* \(#,##0.0\);_(* &quot;-&quot;?_);_(@_)"/>
  </numFmts>
  <fonts count="14" x14ac:knownFonts="1">
    <font>
      <sz val="11"/>
      <color theme="1"/>
      <name val="Calibri"/>
      <family val="2"/>
      <charset val="1"/>
      <scheme val="minor"/>
    </font>
    <font>
      <sz val="11"/>
      <color theme="1"/>
      <name val="Calibri"/>
      <family val="2"/>
      <charset val="1"/>
      <scheme val="minor"/>
    </font>
    <font>
      <b/>
      <sz val="12"/>
      <name val="Arial"/>
      <family val="2"/>
    </font>
    <font>
      <b/>
      <sz val="10"/>
      <name val="Arial"/>
      <family val="2"/>
    </font>
    <font>
      <b/>
      <vertAlign val="superscript"/>
      <sz val="10"/>
      <name val="Arial"/>
      <family val="2"/>
    </font>
    <font>
      <sz val="10"/>
      <name val="Arial"/>
      <family val="2"/>
    </font>
    <font>
      <b/>
      <sz val="10"/>
      <color theme="1"/>
      <name val="Arial"/>
      <family val="2"/>
    </font>
    <font>
      <vertAlign val="superscript"/>
      <sz val="10"/>
      <name val="Arial"/>
      <family val="2"/>
    </font>
    <font>
      <sz val="10"/>
      <name val="Arial"/>
      <family val="2"/>
      <charset val="204"/>
    </font>
    <font>
      <b/>
      <i/>
      <sz val="10"/>
      <name val="Arial"/>
      <family val="2"/>
    </font>
    <font>
      <b/>
      <sz val="10"/>
      <color rgb="FFFF0000"/>
      <name val="Arial"/>
      <family val="2"/>
    </font>
    <font>
      <sz val="10"/>
      <color theme="1"/>
      <name val="Arial"/>
      <family val="2"/>
    </font>
    <font>
      <i/>
      <sz val="10"/>
      <name val="Arial"/>
      <family val="2"/>
    </font>
    <font>
      <b/>
      <sz val="10"/>
      <color rgb="FF00B0F0"/>
      <name val="Arial"/>
      <family val="2"/>
    </font>
  </fonts>
  <fills count="6">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bgColor indexed="64"/>
      </patternFill>
    </fill>
    <fill>
      <patternFill patternType="solid">
        <fgColor theme="0" tint="-4.9989318521683403E-2"/>
        <bgColor indexed="64"/>
      </patternFill>
    </fill>
  </fills>
  <borders count="32">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top style="medium">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bottom/>
      <diagonal/>
    </border>
    <border>
      <left style="medium">
        <color indexed="64"/>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s>
  <cellStyleXfs count="3">
    <xf numFmtId="0" fontId="0" fillId="0" borderId="0"/>
    <xf numFmtId="164" fontId="1" fillId="0" borderId="0" applyFont="0" applyFill="0" applyBorder="0" applyAlignment="0" applyProtection="0"/>
    <xf numFmtId="9" fontId="1" fillId="0" borderId="0" applyFont="0" applyFill="0" applyBorder="0" applyAlignment="0" applyProtection="0"/>
  </cellStyleXfs>
  <cellXfs count="201">
    <xf numFmtId="0" fontId="0" fillId="0" borderId="0" xfId="0"/>
    <xf numFmtId="0" fontId="2" fillId="0" borderId="0" xfId="0" applyFont="1" applyFill="1" applyBorder="1" applyAlignment="1">
      <alignment horizontal="left" vertical="top" wrapText="1"/>
    </xf>
    <xf numFmtId="0" fontId="3" fillId="2" borderId="6"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8" xfId="0" applyFont="1" applyFill="1" applyBorder="1" applyAlignment="1">
      <alignment horizontal="center" vertical="center" wrapText="1"/>
    </xf>
    <xf numFmtId="165" fontId="3" fillId="2" borderId="9" xfId="1" applyNumberFormat="1"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5" fillId="0" borderId="13" xfId="0" applyFont="1" applyBorder="1"/>
    <xf numFmtId="0" fontId="3" fillId="0" borderId="0" xfId="0" applyFont="1"/>
    <xf numFmtId="0" fontId="0" fillId="2" borderId="0" xfId="0" applyFill="1"/>
    <xf numFmtId="0" fontId="6" fillId="0" borderId="14" xfId="0" applyFont="1" applyBorder="1" applyAlignment="1">
      <alignment vertical="center" wrapText="1"/>
    </xf>
    <xf numFmtId="0" fontId="6" fillId="0" borderId="7" xfId="0" applyFont="1" applyBorder="1" applyAlignment="1">
      <alignment vertical="center" wrapText="1"/>
    </xf>
    <xf numFmtId="0" fontId="3" fillId="0" borderId="15" xfId="0" applyFont="1" applyBorder="1" applyAlignment="1">
      <alignment horizontal="center"/>
    </xf>
    <xf numFmtId="0" fontId="3" fillId="0" borderId="16" xfId="0" applyFont="1" applyBorder="1"/>
    <xf numFmtId="165" fontId="3" fillId="0" borderId="17" xfId="1" applyNumberFormat="1" applyFont="1" applyBorder="1"/>
    <xf numFmtId="0" fontId="3" fillId="0" borderId="18" xfId="0" applyFont="1" applyBorder="1" applyAlignment="1">
      <alignment horizontal="center"/>
    </xf>
    <xf numFmtId="0" fontId="3" fillId="0" borderId="17" xfId="0" applyFont="1" applyFill="1" applyBorder="1"/>
    <xf numFmtId="0" fontId="5" fillId="0" borderId="19" xfId="0" applyFont="1" applyBorder="1" applyAlignment="1">
      <alignment wrapText="1"/>
    </xf>
    <xf numFmtId="0" fontId="5" fillId="0" borderId="16" xfId="0" applyFont="1" applyBorder="1" applyAlignment="1">
      <alignment wrapText="1"/>
    </xf>
    <xf numFmtId="0" fontId="0" fillId="0" borderId="15" xfId="0" applyBorder="1" applyAlignment="1">
      <alignment horizontal="center"/>
    </xf>
    <xf numFmtId="0" fontId="0" fillId="0" borderId="16" xfId="0" applyBorder="1"/>
    <xf numFmtId="165" fontId="0" fillId="0" borderId="17" xfId="1" applyNumberFormat="1" applyFont="1" applyBorder="1"/>
    <xf numFmtId="0" fontId="0" fillId="0" borderId="18" xfId="0" applyBorder="1" applyAlignment="1">
      <alignment horizontal="center"/>
    </xf>
    <xf numFmtId="0" fontId="0" fillId="0" borderId="19" xfId="0" applyBorder="1" applyAlignment="1">
      <alignment wrapText="1"/>
    </xf>
    <xf numFmtId="0" fontId="0" fillId="0" borderId="16" xfId="0" applyBorder="1" applyAlignment="1">
      <alignment wrapText="1"/>
    </xf>
    <xf numFmtId="0" fontId="5" fillId="4" borderId="19" xfId="0" applyFont="1" applyFill="1" applyBorder="1" applyAlignment="1">
      <alignment wrapText="1"/>
    </xf>
    <xf numFmtId="0" fontId="0" fillId="0" borderId="16" xfId="0" applyFill="1" applyBorder="1"/>
    <xf numFmtId="165" fontId="0" fillId="0" borderId="17" xfId="1" applyNumberFormat="1" applyFont="1" applyFill="1" applyBorder="1"/>
    <xf numFmtId="41" fontId="0" fillId="4" borderId="16" xfId="0" applyNumberFormat="1" applyFill="1" applyBorder="1" applyAlignment="1">
      <alignment vertical="center"/>
    </xf>
    <xf numFmtId="41" fontId="0" fillId="0" borderId="16" xfId="0" applyNumberFormat="1" applyBorder="1" applyAlignment="1">
      <alignment vertical="center"/>
    </xf>
    <xf numFmtId="41" fontId="3" fillId="0" borderId="17" xfId="0" applyNumberFormat="1" applyFont="1" applyFill="1" applyBorder="1" applyAlignment="1">
      <alignment vertical="center"/>
    </xf>
    <xf numFmtId="1" fontId="0" fillId="0" borderId="16" xfId="0" applyNumberFormat="1" applyBorder="1"/>
    <xf numFmtId="0" fontId="8" fillId="0" borderId="19" xfId="0" applyFont="1" applyFill="1" applyBorder="1" applyAlignment="1">
      <alignment wrapText="1"/>
    </xf>
    <xf numFmtId="0" fontId="0" fillId="4" borderId="16" xfId="0" applyFill="1" applyBorder="1"/>
    <xf numFmtId="0" fontId="5" fillId="0" borderId="0" xfId="0" applyFont="1"/>
    <xf numFmtId="0" fontId="9" fillId="2" borderId="19" xfId="0" applyFont="1" applyFill="1" applyBorder="1" applyAlignment="1">
      <alignment wrapText="1"/>
    </xf>
    <xf numFmtId="0" fontId="9" fillId="2" borderId="16" xfId="0" applyFont="1" applyFill="1" applyBorder="1" applyAlignment="1">
      <alignment wrapText="1"/>
    </xf>
    <xf numFmtId="0" fontId="9" fillId="2" borderId="20" xfId="0" applyFont="1" applyFill="1" applyBorder="1" applyAlignment="1">
      <alignment horizontal="center"/>
    </xf>
    <xf numFmtId="0" fontId="9" fillId="2" borderId="20" xfId="0" applyFont="1" applyFill="1" applyBorder="1"/>
    <xf numFmtId="0" fontId="3" fillId="2" borderId="15" xfId="0" applyFont="1" applyFill="1" applyBorder="1"/>
    <xf numFmtId="165" fontId="3" fillId="2" borderId="17" xfId="1" applyNumberFormat="1" applyFont="1" applyFill="1" applyBorder="1"/>
    <xf numFmtId="0" fontId="9" fillId="2" borderId="19" xfId="0" applyFont="1" applyFill="1" applyBorder="1" applyAlignment="1">
      <alignment horizontal="center"/>
    </xf>
    <xf numFmtId="41" fontId="9" fillId="2" borderId="20" xfId="0" applyNumberFormat="1" applyFont="1" applyFill="1" applyBorder="1" applyAlignment="1">
      <alignment vertical="center"/>
    </xf>
    <xf numFmtId="41" fontId="3" fillId="2" borderId="15" xfId="0" applyNumberFormat="1" applyFont="1" applyFill="1" applyBorder="1" applyAlignment="1">
      <alignment vertical="center"/>
    </xf>
    <xf numFmtId="41" fontId="3" fillId="2" borderId="17" xfId="1" applyNumberFormat="1" applyFont="1" applyFill="1" applyBorder="1" applyAlignment="1">
      <alignment vertical="center"/>
    </xf>
    <xf numFmtId="3" fontId="0" fillId="0" borderId="0" xfId="2" applyNumberFormat="1" applyFont="1"/>
    <xf numFmtId="10" fontId="10" fillId="0" borderId="0" xfId="2" applyNumberFormat="1" applyFont="1"/>
    <xf numFmtId="0" fontId="3" fillId="0" borderId="19" xfId="0" applyFont="1" applyBorder="1" applyAlignment="1">
      <alignment vertical="center" wrapText="1"/>
    </xf>
    <xf numFmtId="0" fontId="3" fillId="0" borderId="16" xfId="0" applyFont="1" applyBorder="1" applyAlignment="1">
      <alignment vertical="center" wrapText="1"/>
    </xf>
    <xf numFmtId="41" fontId="3" fillId="0" borderId="16" xfId="0" applyNumberFormat="1" applyFont="1" applyBorder="1" applyAlignment="1">
      <alignment vertical="center"/>
    </xf>
    <xf numFmtId="41" fontId="3" fillId="0" borderId="9" xfId="0" applyNumberFormat="1" applyFont="1" applyFill="1" applyBorder="1" applyAlignment="1">
      <alignment vertical="center"/>
    </xf>
    <xf numFmtId="0" fontId="5" fillId="0" borderId="15" xfId="0" applyFont="1" applyBorder="1" applyAlignment="1">
      <alignment horizontal="center"/>
    </xf>
    <xf numFmtId="0" fontId="5" fillId="0" borderId="16" xfId="0" applyFont="1" applyBorder="1"/>
    <xf numFmtId="0" fontId="5" fillId="0" borderId="18" xfId="0" applyFont="1" applyBorder="1" applyAlignment="1">
      <alignment horizontal="center"/>
    </xf>
    <xf numFmtId="41" fontId="5" fillId="0" borderId="16" xfId="0" applyNumberFormat="1" applyFont="1" applyBorder="1" applyAlignment="1">
      <alignment vertical="center"/>
    </xf>
    <xf numFmtId="165" fontId="5" fillId="0" borderId="17" xfId="1" applyNumberFormat="1" applyFont="1" applyBorder="1"/>
    <xf numFmtId="0" fontId="8" fillId="4" borderId="19" xfId="0" applyFont="1" applyFill="1" applyBorder="1" applyAlignment="1">
      <alignment wrapText="1"/>
    </xf>
    <xf numFmtId="0" fontId="5" fillId="4" borderId="15" xfId="0" applyFont="1" applyFill="1" applyBorder="1" applyAlignment="1">
      <alignment horizontal="center"/>
    </xf>
    <xf numFmtId="0" fontId="5" fillId="4" borderId="20" xfId="0" applyFont="1" applyFill="1" applyBorder="1"/>
    <xf numFmtId="1" fontId="0" fillId="4" borderId="16" xfId="0" applyNumberFormat="1" applyFill="1" applyBorder="1"/>
    <xf numFmtId="165" fontId="0" fillId="4" borderId="17" xfId="1" applyNumberFormat="1" applyFont="1" applyFill="1" applyBorder="1"/>
    <xf numFmtId="0" fontId="0" fillId="4" borderId="18" xfId="0" applyFill="1" applyBorder="1" applyAlignment="1">
      <alignment horizontal="center"/>
    </xf>
    <xf numFmtId="41" fontId="3" fillId="4" borderId="17" xfId="0" applyNumberFormat="1" applyFont="1" applyFill="1" applyBorder="1" applyAlignment="1">
      <alignment vertical="center"/>
    </xf>
    <xf numFmtId="0" fontId="5" fillId="4" borderId="0" xfId="0" applyFont="1" applyFill="1"/>
    <xf numFmtId="0" fontId="0" fillId="4" borderId="0" xfId="0" applyFill="1"/>
    <xf numFmtId="0" fontId="9" fillId="2" borderId="15" xfId="0" applyFont="1" applyFill="1" applyBorder="1"/>
    <xf numFmtId="41" fontId="9" fillId="2" borderId="15" xfId="0" applyNumberFormat="1" applyFont="1" applyFill="1" applyBorder="1" applyAlignment="1">
      <alignment vertical="center"/>
    </xf>
    <xf numFmtId="9" fontId="0" fillId="0" borderId="0" xfId="2" applyFont="1"/>
    <xf numFmtId="0" fontId="5" fillId="4" borderId="16" xfId="0" applyFont="1" applyFill="1" applyBorder="1"/>
    <xf numFmtId="41" fontId="5" fillId="4" borderId="16" xfId="0" applyNumberFormat="1" applyFont="1" applyFill="1" applyBorder="1" applyAlignment="1">
      <alignment vertical="center"/>
    </xf>
    <xf numFmtId="0" fontId="6" fillId="0" borderId="19" xfId="0" applyFont="1" applyBorder="1" applyAlignment="1">
      <alignment vertical="center" wrapText="1"/>
    </xf>
    <xf numFmtId="0" fontId="6" fillId="0" borderId="16" xfId="0" applyFont="1" applyBorder="1" applyAlignment="1">
      <alignment vertical="center" wrapText="1"/>
    </xf>
    <xf numFmtId="0" fontId="5" fillId="0" borderId="20" xfId="0" applyFont="1" applyBorder="1"/>
    <xf numFmtId="165" fontId="5" fillId="4" borderId="17" xfId="1" applyNumberFormat="1" applyFont="1" applyFill="1" applyBorder="1"/>
    <xf numFmtId="0" fontId="11" fillId="4" borderId="19" xfId="0" applyFont="1" applyFill="1" applyBorder="1" applyAlignment="1">
      <alignment vertical="center" wrapText="1"/>
    </xf>
    <xf numFmtId="0" fontId="0" fillId="4" borderId="15" xfId="0" applyFill="1" applyBorder="1" applyAlignment="1">
      <alignment horizontal="center"/>
    </xf>
    <xf numFmtId="0" fontId="12" fillId="2" borderId="20" xfId="0" applyFont="1" applyFill="1" applyBorder="1" applyAlignment="1">
      <alignment horizontal="center"/>
    </xf>
    <xf numFmtId="0" fontId="12" fillId="2" borderId="20" xfId="0" applyFont="1" applyFill="1" applyBorder="1"/>
    <xf numFmtId="0" fontId="12" fillId="2" borderId="15" xfId="0" applyFont="1" applyFill="1" applyBorder="1"/>
    <xf numFmtId="0" fontId="12" fillId="2" borderId="19" xfId="0" applyFont="1" applyFill="1" applyBorder="1" applyAlignment="1">
      <alignment horizontal="center"/>
    </xf>
    <xf numFmtId="41" fontId="12" fillId="2" borderId="20" xfId="0" applyNumberFormat="1" applyFont="1" applyFill="1" applyBorder="1" applyAlignment="1">
      <alignment vertical="center"/>
    </xf>
    <xf numFmtId="41" fontId="12" fillId="2" borderId="15" xfId="0" applyNumberFormat="1" applyFont="1" applyFill="1" applyBorder="1" applyAlignment="1">
      <alignment vertical="center"/>
    </xf>
    <xf numFmtId="0" fontId="5" fillId="0" borderId="19" xfId="0" applyFont="1" applyFill="1" applyBorder="1" applyAlignment="1">
      <alignment wrapText="1"/>
    </xf>
    <xf numFmtId="0" fontId="5" fillId="0" borderId="16" xfId="0" applyFont="1" applyFill="1" applyBorder="1" applyAlignment="1">
      <alignment wrapText="1"/>
    </xf>
    <xf numFmtId="0" fontId="0" fillId="0" borderId="19" xfId="0" applyFill="1" applyBorder="1" applyAlignment="1">
      <alignment wrapText="1"/>
    </xf>
    <xf numFmtId="0" fontId="0" fillId="0" borderId="16" xfId="0" applyFill="1" applyBorder="1" applyAlignment="1">
      <alignment wrapText="1"/>
    </xf>
    <xf numFmtId="0" fontId="0" fillId="0" borderId="15" xfId="0" applyFill="1" applyBorder="1" applyAlignment="1">
      <alignment horizontal="center"/>
    </xf>
    <xf numFmtId="0" fontId="0" fillId="0" borderId="18" xfId="0" applyFill="1" applyBorder="1" applyAlignment="1">
      <alignment horizontal="center"/>
    </xf>
    <xf numFmtId="41" fontId="0" fillId="0" borderId="16" xfId="0" applyNumberFormat="1" applyFill="1" applyBorder="1" applyAlignment="1">
      <alignment vertical="center"/>
    </xf>
    <xf numFmtId="0" fontId="5" fillId="0" borderId="15" xfId="0" applyFont="1" applyFill="1" applyBorder="1" applyAlignment="1">
      <alignment horizontal="center"/>
    </xf>
    <xf numFmtId="0" fontId="5" fillId="0" borderId="16" xfId="0" applyFont="1" applyFill="1" applyBorder="1"/>
    <xf numFmtId="165" fontId="5" fillId="0" borderId="17" xfId="1" applyNumberFormat="1" applyFont="1" applyFill="1" applyBorder="1"/>
    <xf numFmtId="0" fontId="5" fillId="0" borderId="18" xfId="0" applyFont="1" applyFill="1" applyBorder="1" applyAlignment="1">
      <alignment horizontal="center"/>
    </xf>
    <xf numFmtId="41" fontId="5" fillId="0" borderId="16" xfId="0" applyNumberFormat="1" applyFont="1" applyFill="1" applyBorder="1" applyAlignment="1">
      <alignment vertical="center"/>
    </xf>
    <xf numFmtId="0" fontId="5" fillId="0" borderId="5" xfId="0" applyFont="1" applyBorder="1" applyAlignment="1">
      <alignment wrapText="1"/>
    </xf>
    <xf numFmtId="0" fontId="5" fillId="0" borderId="4" xfId="0" applyFont="1" applyBorder="1" applyAlignment="1">
      <alignment horizontal="center"/>
    </xf>
    <xf numFmtId="0" fontId="5" fillId="0" borderId="5" xfId="0" applyFont="1" applyBorder="1"/>
    <xf numFmtId="165" fontId="5" fillId="0" borderId="21" xfId="1" applyNumberFormat="1" applyFont="1" applyBorder="1"/>
    <xf numFmtId="41" fontId="5" fillId="4" borderId="5" xfId="0" applyNumberFormat="1" applyFont="1" applyFill="1" applyBorder="1" applyAlignment="1">
      <alignment vertical="center"/>
    </xf>
    <xf numFmtId="41" fontId="5" fillId="0" borderId="5" xfId="0" applyNumberFormat="1" applyFont="1" applyBorder="1" applyAlignment="1">
      <alignment vertical="center"/>
    </xf>
    <xf numFmtId="0" fontId="9" fillId="2" borderId="22" xfId="0" applyFont="1" applyFill="1" applyBorder="1" applyAlignment="1">
      <alignment wrapText="1"/>
    </xf>
    <xf numFmtId="0" fontId="9" fillId="2" borderId="23" xfId="0" applyFont="1" applyFill="1" applyBorder="1" applyAlignment="1">
      <alignment wrapText="1"/>
    </xf>
    <xf numFmtId="0" fontId="9" fillId="2" borderId="24" xfId="0" applyFont="1" applyFill="1" applyBorder="1" applyAlignment="1">
      <alignment horizontal="center"/>
    </xf>
    <xf numFmtId="0" fontId="9" fillId="2" borderId="24" xfId="0" applyFont="1" applyFill="1" applyBorder="1"/>
    <xf numFmtId="0" fontId="9" fillId="2" borderId="25" xfId="0" applyFont="1" applyFill="1" applyBorder="1"/>
    <xf numFmtId="165" fontId="3" fillId="2" borderId="26" xfId="1" applyNumberFormat="1" applyFont="1" applyFill="1" applyBorder="1"/>
    <xf numFmtId="0" fontId="9" fillId="2" borderId="22" xfId="0" applyFont="1" applyFill="1" applyBorder="1" applyAlignment="1">
      <alignment horizontal="center"/>
    </xf>
    <xf numFmtId="41" fontId="9" fillId="2" borderId="24" xfId="0" applyNumberFormat="1" applyFont="1" applyFill="1" applyBorder="1" applyAlignment="1">
      <alignment vertical="center"/>
    </xf>
    <xf numFmtId="41" fontId="9" fillId="2" borderId="25" xfId="0" applyNumberFormat="1" applyFont="1" applyFill="1" applyBorder="1" applyAlignment="1">
      <alignment vertical="center"/>
    </xf>
    <xf numFmtId="41" fontId="3" fillId="2" borderId="26" xfId="1" applyNumberFormat="1" applyFont="1" applyFill="1" applyBorder="1" applyAlignment="1">
      <alignment vertical="center"/>
    </xf>
    <xf numFmtId="0" fontId="12" fillId="0" borderId="15" xfId="0" applyFont="1" applyBorder="1" applyAlignment="1">
      <alignment horizontal="center"/>
    </xf>
    <xf numFmtId="0" fontId="12" fillId="0" borderId="16" xfId="0" applyFont="1" applyBorder="1"/>
    <xf numFmtId="165" fontId="12" fillId="0" borderId="17" xfId="1" applyNumberFormat="1" applyFont="1" applyBorder="1"/>
    <xf numFmtId="0" fontId="12" fillId="0" borderId="18" xfId="0" applyFont="1" applyBorder="1" applyAlignment="1">
      <alignment horizontal="center"/>
    </xf>
    <xf numFmtId="41" fontId="12" fillId="0" borderId="16" xfId="0" applyNumberFormat="1" applyFont="1" applyBorder="1" applyAlignment="1">
      <alignment vertical="center"/>
    </xf>
    <xf numFmtId="41" fontId="0" fillId="0" borderId="17" xfId="0" applyNumberFormat="1" applyFill="1" applyBorder="1" applyAlignment="1">
      <alignment vertical="center"/>
    </xf>
    <xf numFmtId="0" fontId="5" fillId="0" borderId="19" xfId="0" applyFont="1" applyFill="1" applyBorder="1" applyAlignment="1">
      <alignment vertical="center" wrapText="1"/>
    </xf>
    <xf numFmtId="0" fontId="5" fillId="0" borderId="18" xfId="0" applyFont="1" applyFill="1" applyBorder="1" applyAlignment="1">
      <alignment horizontal="center" wrapText="1"/>
    </xf>
    <xf numFmtId="41" fontId="5" fillId="0" borderId="16" xfId="0" applyNumberFormat="1" applyFont="1" applyFill="1" applyBorder="1" applyAlignment="1"/>
    <xf numFmtId="41" fontId="5" fillId="0" borderId="17" xfId="0" applyNumberFormat="1" applyFont="1" applyFill="1" applyBorder="1" applyAlignment="1"/>
    <xf numFmtId="0" fontId="5" fillId="0" borderId="0" xfId="0" applyFont="1" applyFill="1" applyBorder="1" applyAlignment="1">
      <alignment wrapText="1"/>
    </xf>
    <xf numFmtId="0" fontId="0" fillId="0" borderId="0" xfId="0" applyFill="1"/>
    <xf numFmtId="0" fontId="5" fillId="0" borderId="19" xfId="0" applyFont="1" applyFill="1" applyBorder="1" applyAlignment="1">
      <alignment vertical="justify" wrapText="1"/>
    </xf>
    <xf numFmtId="0" fontId="5" fillId="0" borderId="13" xfId="0" applyFont="1" applyFill="1" applyBorder="1"/>
    <xf numFmtId="0" fontId="12" fillId="0" borderId="0" xfId="0" applyFont="1" applyFill="1" applyBorder="1" applyAlignment="1">
      <alignment vertical="justify"/>
    </xf>
    <xf numFmtId="0" fontId="0" fillId="0" borderId="0" xfId="0" applyFill="1" applyAlignment="1">
      <alignment vertical="justify"/>
    </xf>
    <xf numFmtId="0" fontId="12" fillId="0" borderId="13" xfId="0" applyFont="1" applyFill="1" applyBorder="1" applyAlignment="1">
      <alignment vertical="justify"/>
    </xf>
    <xf numFmtId="0" fontId="12" fillId="0" borderId="13" xfId="0" applyFont="1" applyFill="1" applyBorder="1" applyAlignment="1">
      <alignment vertical="justify" wrapText="1"/>
    </xf>
    <xf numFmtId="0" fontId="5" fillId="0" borderId="13" xfId="0" applyFont="1" applyFill="1" applyBorder="1" applyAlignment="1">
      <alignment vertical="justify" wrapText="1"/>
    </xf>
    <xf numFmtId="0" fontId="0" fillId="0" borderId="0" xfId="0" applyFill="1" applyBorder="1" applyAlignment="1">
      <alignment vertical="justify"/>
    </xf>
    <xf numFmtId="0" fontId="0" fillId="0" borderId="0" xfId="0" applyFill="1" applyBorder="1"/>
    <xf numFmtId="0" fontId="5" fillId="0" borderId="19" xfId="0" applyFont="1" applyFill="1" applyBorder="1" applyAlignment="1">
      <alignment vertical="top" wrapText="1"/>
    </xf>
    <xf numFmtId="9" fontId="3" fillId="0" borderId="0" xfId="2" applyFont="1"/>
    <xf numFmtId="166" fontId="0" fillId="0" borderId="0" xfId="0" applyNumberFormat="1" applyBorder="1"/>
    <xf numFmtId="0" fontId="3" fillId="2" borderId="27" xfId="0" applyFont="1" applyFill="1" applyBorder="1" applyAlignment="1">
      <alignment vertical="center" wrapText="1"/>
    </xf>
    <xf numFmtId="0" fontId="3" fillId="2" borderId="2" xfId="0" applyFont="1" applyFill="1" applyBorder="1" applyAlignment="1">
      <alignment vertical="center" wrapText="1"/>
    </xf>
    <xf numFmtId="0" fontId="5" fillId="2" borderId="28" xfId="0" applyFont="1" applyFill="1" applyBorder="1" applyAlignment="1">
      <alignment horizontal="center"/>
    </xf>
    <xf numFmtId="0" fontId="5" fillId="2" borderId="28" xfId="0" applyFont="1" applyFill="1" applyBorder="1"/>
    <xf numFmtId="0" fontId="5" fillId="2" borderId="29" xfId="0" applyFont="1" applyFill="1" applyBorder="1"/>
    <xf numFmtId="165" fontId="3" fillId="2" borderId="30" xfId="1" applyNumberFormat="1" applyFont="1" applyFill="1" applyBorder="1"/>
    <xf numFmtId="0" fontId="5" fillId="2" borderId="27" xfId="0" applyFont="1" applyFill="1" applyBorder="1" applyAlignment="1">
      <alignment horizontal="center"/>
    </xf>
    <xf numFmtId="41" fontId="5" fillId="2" borderId="28" xfId="0" applyNumberFormat="1" applyFont="1" applyFill="1" applyBorder="1" applyAlignment="1">
      <alignment vertical="center"/>
    </xf>
    <xf numFmtId="41" fontId="5" fillId="2" borderId="29" xfId="0" applyNumberFormat="1" applyFont="1" applyFill="1" applyBorder="1" applyAlignment="1">
      <alignment vertical="center"/>
    </xf>
    <xf numFmtId="41" fontId="3" fillId="2" borderId="30" xfId="1" applyNumberFormat="1" applyFont="1" applyFill="1" applyBorder="1" applyAlignment="1">
      <alignment vertical="center"/>
    </xf>
    <xf numFmtId="0" fontId="0" fillId="0" borderId="0" xfId="0" applyBorder="1"/>
    <xf numFmtId="0" fontId="9" fillId="2" borderId="28" xfId="0" applyFont="1" applyFill="1" applyBorder="1" applyAlignment="1">
      <alignment horizontal="center"/>
    </xf>
    <xf numFmtId="0" fontId="9" fillId="2" borderId="28" xfId="0" applyFont="1" applyFill="1" applyBorder="1"/>
    <xf numFmtId="0" fontId="9" fillId="2" borderId="29" xfId="0" applyFont="1" applyFill="1" applyBorder="1"/>
    <xf numFmtId="165" fontId="3" fillId="2" borderId="3" xfId="1" applyNumberFormat="1" applyFont="1" applyFill="1" applyBorder="1"/>
    <xf numFmtId="41" fontId="9" fillId="2" borderId="28" xfId="0" applyNumberFormat="1" applyFont="1" applyFill="1" applyBorder="1" applyAlignment="1">
      <alignment vertical="center"/>
    </xf>
    <xf numFmtId="41" fontId="9" fillId="2" borderId="29" xfId="0" applyNumberFormat="1" applyFont="1" applyFill="1" applyBorder="1" applyAlignment="1">
      <alignment vertical="center"/>
    </xf>
    <xf numFmtId="41" fontId="3" fillId="2" borderId="3" xfId="1" applyNumberFormat="1" applyFont="1" applyFill="1" applyBorder="1" applyAlignment="1">
      <alignment vertical="center"/>
    </xf>
    <xf numFmtId="0" fontId="11" fillId="0" borderId="27" xfId="0" applyFont="1" applyBorder="1" applyAlignment="1">
      <alignment vertical="center" wrapText="1"/>
    </xf>
    <xf numFmtId="0" fontId="11" fillId="0" borderId="2" xfId="0" applyFont="1" applyBorder="1" applyAlignment="1">
      <alignment vertical="center" wrapText="1"/>
    </xf>
    <xf numFmtId="0" fontId="5" fillId="0" borderId="28" xfId="0" applyFont="1" applyBorder="1" applyAlignment="1">
      <alignment horizontal="center"/>
    </xf>
    <xf numFmtId="0" fontId="5" fillId="0" borderId="28" xfId="0" applyFont="1" applyBorder="1"/>
    <xf numFmtId="0" fontId="5" fillId="0" borderId="29" xfId="0" applyFont="1" applyBorder="1"/>
    <xf numFmtId="165" fontId="3" fillId="3" borderId="31" xfId="1" applyNumberFormat="1" applyFont="1" applyFill="1" applyBorder="1"/>
    <xf numFmtId="41" fontId="5" fillId="0" borderId="28" xfId="0" applyNumberFormat="1" applyFont="1" applyBorder="1" applyAlignment="1">
      <alignment vertical="center"/>
    </xf>
    <xf numFmtId="41" fontId="5" fillId="0" borderId="29" xfId="0" applyNumberFormat="1" applyFont="1" applyBorder="1" applyAlignment="1">
      <alignment vertical="center"/>
    </xf>
    <xf numFmtId="41" fontId="0" fillId="0" borderId="3" xfId="0" applyNumberFormat="1" applyBorder="1" applyAlignment="1">
      <alignment vertical="center"/>
    </xf>
    <xf numFmtId="165" fontId="9" fillId="2" borderId="30" xfId="1" applyNumberFormat="1" applyFont="1" applyFill="1" applyBorder="1"/>
    <xf numFmtId="41" fontId="9" fillId="2" borderId="30" xfId="1" applyNumberFormat="1" applyFont="1" applyFill="1" applyBorder="1" applyAlignment="1">
      <alignment vertical="center"/>
    </xf>
    <xf numFmtId="3" fontId="0" fillId="0" borderId="0" xfId="0" applyNumberFormat="1"/>
    <xf numFmtId="10" fontId="0" fillId="0" borderId="0" xfId="0" applyNumberFormat="1"/>
    <xf numFmtId="0" fontId="5" fillId="5" borderId="27" xfId="0" applyFont="1" applyFill="1" applyBorder="1" applyAlignment="1">
      <alignment vertical="center" wrapText="1"/>
    </xf>
    <xf numFmtId="0" fontId="5" fillId="5" borderId="2" xfId="0" applyFont="1" applyFill="1" applyBorder="1" applyAlignment="1">
      <alignment vertical="center" wrapText="1"/>
    </xf>
    <xf numFmtId="0" fontId="5" fillId="5" borderId="28" xfId="0" applyFont="1" applyFill="1" applyBorder="1" applyAlignment="1">
      <alignment horizontal="center"/>
    </xf>
    <xf numFmtId="0" fontId="5" fillId="5" borderId="28" xfId="0" applyFont="1" applyFill="1" applyBorder="1"/>
    <xf numFmtId="0" fontId="5" fillId="5" borderId="29" xfId="0" applyFont="1" applyFill="1" applyBorder="1"/>
    <xf numFmtId="165" fontId="5" fillId="5" borderId="29" xfId="1" applyNumberFormat="1" applyFont="1" applyFill="1" applyBorder="1"/>
    <xf numFmtId="41" fontId="5" fillId="5" borderId="28" xfId="0" applyNumberFormat="1" applyFont="1" applyFill="1" applyBorder="1" applyAlignment="1">
      <alignment vertical="center"/>
    </xf>
    <xf numFmtId="41" fontId="5" fillId="5" borderId="29" xfId="0" applyNumberFormat="1" applyFont="1" applyFill="1" applyBorder="1" applyAlignment="1">
      <alignment vertical="center"/>
    </xf>
    <xf numFmtId="41" fontId="0" fillId="5" borderId="3" xfId="0" applyNumberFormat="1" applyFill="1" applyBorder="1" applyAlignment="1">
      <alignment vertical="center"/>
    </xf>
    <xf numFmtId="165" fontId="5" fillId="0" borderId="0" xfId="1" applyNumberFormat="1" applyFont="1"/>
    <xf numFmtId="4" fontId="9" fillId="2" borderId="30" xfId="1" applyNumberFormat="1" applyFont="1" applyFill="1" applyBorder="1"/>
    <xf numFmtId="4" fontId="9" fillId="2" borderId="30" xfId="1" applyNumberFormat="1" applyFont="1" applyFill="1" applyBorder="1" applyAlignment="1">
      <alignment vertical="center"/>
    </xf>
    <xf numFmtId="3" fontId="3" fillId="0" borderId="0" xfId="2" applyNumberFormat="1" applyFont="1"/>
    <xf numFmtId="165" fontId="3" fillId="0" borderId="0" xfId="1" applyNumberFormat="1" applyFont="1"/>
    <xf numFmtId="165" fontId="0" fillId="0" borderId="0" xfId="0" applyNumberFormat="1"/>
    <xf numFmtId="9" fontId="3" fillId="0" borderId="0" xfId="0" applyNumberFormat="1" applyFont="1"/>
    <xf numFmtId="0" fontId="0" fillId="0" borderId="0" xfId="0" applyAlignment="1">
      <alignment wrapText="1"/>
    </xf>
    <xf numFmtId="1" fontId="0" fillId="0" borderId="0" xfId="0" applyNumberFormat="1"/>
    <xf numFmtId="43" fontId="0" fillId="0" borderId="0" xfId="0" applyNumberFormat="1"/>
    <xf numFmtId="165" fontId="0" fillId="0" borderId="0" xfId="1" applyNumberFormat="1" applyFont="1"/>
    <xf numFmtId="167" fontId="0" fillId="0" borderId="0" xfId="0" applyNumberFormat="1"/>
    <xf numFmtId="0" fontId="13" fillId="0" borderId="0" xfId="0" applyFont="1"/>
    <xf numFmtId="165" fontId="0" fillId="0" borderId="0" xfId="1" applyNumberFormat="1" applyFont="1" applyAlignment="1">
      <alignment wrapText="1"/>
    </xf>
    <xf numFmtId="0" fontId="0" fillId="0" borderId="0" xfId="0" applyAlignment="1">
      <alignment wrapText="1"/>
    </xf>
    <xf numFmtId="0" fontId="3" fillId="2" borderId="1" xfId="0" applyFont="1" applyFill="1" applyBorder="1" applyAlignment="1">
      <alignment horizontal="center" vertical="center"/>
    </xf>
    <xf numFmtId="0" fontId="0" fillId="0" borderId="2" xfId="0" applyBorder="1" applyAlignment="1">
      <alignment vertical="center"/>
    </xf>
    <xf numFmtId="0" fontId="0" fillId="0" borderId="3" xfId="0" applyBorder="1" applyAlignment="1">
      <alignment vertical="center"/>
    </xf>
    <xf numFmtId="0" fontId="3" fillId="3" borderId="4" xfId="0" applyFont="1" applyFill="1" applyBorder="1" applyAlignment="1">
      <alignment horizontal="center" vertical="center"/>
    </xf>
    <xf numFmtId="0" fontId="0" fillId="0" borderId="5" xfId="0" applyBorder="1" applyAlignment="1">
      <alignment vertical="center"/>
    </xf>
    <xf numFmtId="0" fontId="11" fillId="0" borderId="0" xfId="0" applyFont="1" applyAlignment="1">
      <alignment horizontal="left" wrapText="1"/>
    </xf>
    <xf numFmtId="0" fontId="5" fillId="0" borderId="0" xfId="0" applyFont="1" applyAlignment="1">
      <alignment wrapText="1"/>
    </xf>
    <xf numFmtId="0" fontId="11" fillId="0" borderId="0" xfId="0" applyFont="1" applyAlignment="1">
      <alignment wrapText="1"/>
    </xf>
    <xf numFmtId="0" fontId="3" fillId="0" borderId="0" xfId="0" applyFont="1" applyAlignment="1">
      <alignment wrapText="1"/>
    </xf>
    <xf numFmtId="0" fontId="8" fillId="4" borderId="16" xfId="0" applyFont="1" applyFill="1" applyBorder="1" applyAlignment="1">
      <alignment horizontal="center" wrapText="1"/>
    </xf>
  </cellXfs>
  <cellStyles count="3">
    <cellStyle name="Comma" xfId="1" builtinId="3"/>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U268"/>
  <sheetViews>
    <sheetView tabSelected="1" topLeftCell="A5" workbookViewId="0">
      <selection activeCell="A5" sqref="A5"/>
    </sheetView>
  </sheetViews>
  <sheetFormatPr defaultColWidth="8.85546875" defaultRowHeight="15" x14ac:dyDescent="0.25"/>
  <cols>
    <col min="1" max="1" width="59.5703125" style="183" customWidth="1"/>
    <col min="2" max="2" width="18.140625" style="183" customWidth="1"/>
    <col min="3" max="3" width="16.85546875" customWidth="1"/>
    <col min="4" max="4" width="13.7109375" customWidth="1"/>
    <col min="5" max="5" width="11.85546875" customWidth="1"/>
    <col min="6" max="6" width="13.5703125" style="186" customWidth="1"/>
    <col min="7" max="7" width="16.7109375" customWidth="1"/>
    <col min="8" max="8" width="11.85546875" customWidth="1"/>
    <col min="9" max="9" width="15.5703125" customWidth="1"/>
    <col min="10" max="10" width="13.7109375" customWidth="1"/>
    <col min="11" max="11" width="52.7109375" hidden="1" customWidth="1"/>
    <col min="12" max="12" width="32.7109375" hidden="1" customWidth="1"/>
    <col min="13" max="13" width="12.28515625" bestFit="1" customWidth="1"/>
    <col min="14" max="14" width="13.140625" bestFit="1" customWidth="1"/>
    <col min="16" max="16" width="9.42578125" bestFit="1" customWidth="1"/>
  </cols>
  <sheetData>
    <row r="1" spans="1:255" ht="24" customHeight="1" thickBot="1" x14ac:dyDescent="0.3">
      <c r="A1" s="1" t="s">
        <v>64</v>
      </c>
      <c r="B1" s="1"/>
      <c r="C1" s="191" t="s">
        <v>6</v>
      </c>
      <c r="D1" s="192"/>
      <c r="E1" s="192"/>
      <c r="F1" s="193"/>
      <c r="G1" s="194" t="s">
        <v>69</v>
      </c>
      <c r="H1" s="195"/>
      <c r="I1" s="195"/>
      <c r="J1" s="195"/>
    </row>
    <row r="2" spans="1:255" s="11" customFormat="1" ht="69" customHeight="1" x14ac:dyDescent="0.25">
      <c r="A2" s="2" t="s">
        <v>0</v>
      </c>
      <c r="B2" s="3" t="s">
        <v>7</v>
      </c>
      <c r="C2" s="4" t="s">
        <v>6</v>
      </c>
      <c r="D2" s="3" t="s">
        <v>63</v>
      </c>
      <c r="E2" s="3" t="s">
        <v>58</v>
      </c>
      <c r="F2" s="5" t="s">
        <v>59</v>
      </c>
      <c r="G2" s="6" t="s">
        <v>60</v>
      </c>
      <c r="H2" s="7" t="s">
        <v>62</v>
      </c>
      <c r="I2" s="7" t="s">
        <v>58</v>
      </c>
      <c r="J2" s="8" t="s">
        <v>61</v>
      </c>
      <c r="K2" s="9" t="s">
        <v>1</v>
      </c>
      <c r="L2" s="10">
        <v>1.1499999999999999</v>
      </c>
      <c r="M2"/>
      <c r="N2"/>
      <c r="O2"/>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c r="IU2"/>
    </row>
    <row r="3" spans="1:255" ht="15" customHeight="1" x14ac:dyDescent="0.25">
      <c r="A3" s="12" t="s">
        <v>65</v>
      </c>
      <c r="B3" s="13"/>
      <c r="C3" s="14"/>
      <c r="D3" s="15"/>
      <c r="E3" s="15"/>
      <c r="F3" s="16"/>
      <c r="G3" s="17"/>
      <c r="H3" s="15"/>
      <c r="I3" s="15"/>
      <c r="J3" s="18"/>
    </row>
    <row r="4" spans="1:255" ht="39" x14ac:dyDescent="0.25">
      <c r="A4" s="19" t="s">
        <v>66</v>
      </c>
      <c r="B4" s="20"/>
      <c r="C4" s="21"/>
      <c r="D4" s="22"/>
      <c r="E4" s="22"/>
      <c r="F4" s="23"/>
      <c r="G4" s="24"/>
      <c r="H4" s="22"/>
      <c r="I4" s="22"/>
      <c r="J4" s="18"/>
    </row>
    <row r="5" spans="1:255" x14ac:dyDescent="0.25">
      <c r="A5" s="25" t="s">
        <v>10</v>
      </c>
      <c r="B5" s="26"/>
      <c r="C5" s="21"/>
      <c r="D5" s="22"/>
      <c r="E5" s="22"/>
      <c r="F5" s="23"/>
      <c r="G5" s="24"/>
      <c r="H5" s="22"/>
      <c r="I5" s="22"/>
      <c r="J5" s="18"/>
    </row>
    <row r="6" spans="1:255" ht="51" x14ac:dyDescent="0.25">
      <c r="A6" s="27" t="s">
        <v>67</v>
      </c>
      <c r="B6" s="3" t="s">
        <v>44</v>
      </c>
      <c r="C6" s="21" t="s">
        <v>8</v>
      </c>
      <c r="D6" s="22">
        <v>36</v>
      </c>
      <c r="E6" s="28">
        <v>850</v>
      </c>
      <c r="F6" s="29">
        <f t="shared" ref="F6" si="0">D6*E6</f>
        <v>30600</v>
      </c>
      <c r="G6" s="24" t="str">
        <f t="shared" ref="G6" si="1">C6</f>
        <v>თვეში</v>
      </c>
      <c r="H6" s="30">
        <f t="shared" ref="H6" si="2">D6/3</f>
        <v>12</v>
      </c>
      <c r="I6" s="31">
        <f t="shared" ref="I6" si="3">E6</f>
        <v>850</v>
      </c>
      <c r="J6" s="32">
        <f t="shared" ref="J6:J14" si="4">H6*I6</f>
        <v>10200</v>
      </c>
    </row>
    <row r="7" spans="1:255" x14ac:dyDescent="0.25">
      <c r="A7" s="19" t="s">
        <v>9</v>
      </c>
      <c r="B7" s="26"/>
      <c r="C7" s="21"/>
      <c r="D7" s="22"/>
      <c r="E7" s="22"/>
      <c r="F7" s="29"/>
      <c r="G7" s="24"/>
      <c r="H7" s="30"/>
      <c r="I7" s="31"/>
      <c r="J7" s="32">
        <f t="shared" si="4"/>
        <v>0</v>
      </c>
    </row>
    <row r="8" spans="1:255" ht="51.75" x14ac:dyDescent="0.25">
      <c r="A8" s="19" t="s">
        <v>11</v>
      </c>
      <c r="B8" s="26"/>
      <c r="C8" s="21"/>
      <c r="D8" s="22"/>
      <c r="E8" s="22"/>
      <c r="F8" s="29"/>
      <c r="G8" s="24"/>
      <c r="H8" s="30"/>
      <c r="I8" s="31"/>
      <c r="J8" s="32">
        <f t="shared" si="4"/>
        <v>0</v>
      </c>
    </row>
    <row r="9" spans="1:255" ht="51" x14ac:dyDescent="0.25">
      <c r="A9" s="27" t="s">
        <v>68</v>
      </c>
      <c r="B9" s="3" t="s">
        <v>44</v>
      </c>
      <c r="C9" s="21" t="s">
        <v>8</v>
      </c>
      <c r="D9" s="22">
        <v>36</v>
      </c>
      <c r="E9" s="33">
        <v>650</v>
      </c>
      <c r="F9" s="29">
        <f t="shared" ref="F9:F14" si="5">D9*E9</f>
        <v>23400</v>
      </c>
      <c r="G9" s="24" t="str">
        <f t="shared" ref="G9" si="6">C9</f>
        <v>თვეში</v>
      </c>
      <c r="H9" s="31">
        <f t="shared" ref="H9" si="7">D9/3</f>
        <v>12</v>
      </c>
      <c r="I9" s="31">
        <f t="shared" ref="I9" si="8">E9</f>
        <v>650</v>
      </c>
      <c r="J9" s="32">
        <f t="shared" si="4"/>
        <v>7800</v>
      </c>
    </row>
    <row r="10" spans="1:255" ht="26.25" x14ac:dyDescent="0.25">
      <c r="A10" s="19" t="s">
        <v>12</v>
      </c>
      <c r="B10" s="20"/>
      <c r="C10" s="21"/>
      <c r="D10" s="22"/>
      <c r="E10" s="22"/>
      <c r="F10" s="23"/>
      <c r="G10" s="24"/>
      <c r="H10" s="31"/>
      <c r="I10" s="31"/>
      <c r="J10" s="32">
        <f t="shared" si="4"/>
        <v>0</v>
      </c>
    </row>
    <row r="11" spans="1:255" ht="30" x14ac:dyDescent="0.25">
      <c r="A11" s="25" t="s">
        <v>13</v>
      </c>
      <c r="B11" s="26"/>
      <c r="C11" s="21"/>
      <c r="D11" s="22"/>
      <c r="E11" s="22"/>
      <c r="F11" s="23"/>
      <c r="G11" s="24"/>
      <c r="H11" s="31"/>
      <c r="I11" s="31"/>
      <c r="J11" s="32">
        <f t="shared" si="4"/>
        <v>0</v>
      </c>
    </row>
    <row r="12" spans="1:255" ht="30" x14ac:dyDescent="0.25">
      <c r="A12" s="25" t="s">
        <v>14</v>
      </c>
      <c r="B12" s="26"/>
      <c r="C12" s="21"/>
      <c r="D12" s="22"/>
      <c r="E12" s="22"/>
      <c r="F12" s="23"/>
      <c r="G12" s="24"/>
      <c r="H12" s="31"/>
      <c r="I12" s="31">
        <f t="shared" ref="I12:I14" si="9">E12</f>
        <v>0</v>
      </c>
      <c r="J12" s="32">
        <f t="shared" si="4"/>
        <v>0</v>
      </c>
    </row>
    <row r="13" spans="1:255" ht="51" x14ac:dyDescent="0.25">
      <c r="A13" s="34" t="s">
        <v>52</v>
      </c>
      <c r="B13" s="3" t="s">
        <v>44</v>
      </c>
      <c r="C13" s="21" t="s">
        <v>8</v>
      </c>
      <c r="D13" s="28">
        <f>2*2*36</f>
        <v>144</v>
      </c>
      <c r="E13" s="35">
        <f>50+15</f>
        <v>65</v>
      </c>
      <c r="F13" s="23">
        <f>D13*E13</f>
        <v>9360</v>
      </c>
      <c r="G13" s="24" t="str">
        <f t="shared" ref="G13" si="10">C13</f>
        <v>თვეში</v>
      </c>
      <c r="H13" s="31">
        <f t="shared" ref="H13" si="11">D13/3</f>
        <v>48</v>
      </c>
      <c r="I13" s="31">
        <f t="shared" si="9"/>
        <v>65</v>
      </c>
      <c r="J13" s="32">
        <f t="shared" si="4"/>
        <v>3120</v>
      </c>
      <c r="K13" s="36"/>
    </row>
    <row r="14" spans="1:255" x14ac:dyDescent="0.25">
      <c r="A14" s="19" t="s">
        <v>15</v>
      </c>
      <c r="B14" s="26"/>
      <c r="C14" s="21"/>
      <c r="D14" s="22"/>
      <c r="E14" s="22"/>
      <c r="F14" s="23">
        <f t="shared" si="5"/>
        <v>0</v>
      </c>
      <c r="G14" s="24"/>
      <c r="H14" s="31"/>
      <c r="I14" s="31">
        <f t="shared" si="9"/>
        <v>0</v>
      </c>
      <c r="J14" s="32">
        <f t="shared" si="4"/>
        <v>0</v>
      </c>
    </row>
    <row r="15" spans="1:255" ht="15" customHeight="1" x14ac:dyDescent="0.25">
      <c r="A15" s="37" t="s">
        <v>16</v>
      </c>
      <c r="B15" s="38"/>
      <c r="C15" s="39"/>
      <c r="D15" s="40"/>
      <c r="E15" s="41"/>
      <c r="F15" s="42">
        <f>SUM(F6:F14)</f>
        <v>63360</v>
      </c>
      <c r="G15" s="43"/>
      <c r="H15" s="44"/>
      <c r="I15" s="45"/>
      <c r="J15" s="46">
        <f>SUM(J6:J14)</f>
        <v>21120</v>
      </c>
      <c r="K15" s="47"/>
      <c r="L15" s="48">
        <f>F15/F64</f>
        <v>0.4447564228555384</v>
      </c>
    </row>
    <row r="16" spans="1:255" ht="15" customHeight="1" x14ac:dyDescent="0.25">
      <c r="A16" s="49" t="s">
        <v>71</v>
      </c>
      <c r="B16" s="50"/>
      <c r="C16" s="14"/>
      <c r="D16" s="15"/>
      <c r="E16" s="15"/>
      <c r="F16" s="16"/>
      <c r="G16" s="17"/>
      <c r="H16" s="51"/>
      <c r="I16" s="51"/>
      <c r="J16" s="52"/>
    </row>
    <row r="17" spans="1:11" ht="13.9" customHeight="1" x14ac:dyDescent="0.25">
      <c r="A17" s="19" t="s">
        <v>17</v>
      </c>
      <c r="B17" s="20"/>
      <c r="C17" s="53"/>
      <c r="D17" s="54"/>
      <c r="E17" s="54"/>
      <c r="F17" s="23"/>
      <c r="G17" s="55"/>
      <c r="H17" s="56"/>
      <c r="I17" s="56"/>
      <c r="J17" s="52"/>
    </row>
    <row r="18" spans="1:11" x14ac:dyDescent="0.25">
      <c r="A18" s="19" t="s">
        <v>18</v>
      </c>
      <c r="B18" s="20"/>
      <c r="C18" s="53"/>
      <c r="D18" s="54"/>
      <c r="E18" s="54"/>
      <c r="F18" s="57"/>
      <c r="G18" s="55"/>
      <c r="H18" s="56"/>
      <c r="I18" s="56"/>
      <c r="J18" s="52"/>
    </row>
    <row r="19" spans="1:11" s="66" customFormat="1" ht="51" x14ac:dyDescent="0.25">
      <c r="A19" s="58" t="s">
        <v>45</v>
      </c>
      <c r="B19" s="3" t="s">
        <v>44</v>
      </c>
      <c r="C19" s="59" t="s">
        <v>2</v>
      </c>
      <c r="D19" s="60">
        <v>36</v>
      </c>
      <c r="E19" s="61">
        <v>200</v>
      </c>
      <c r="F19" s="62">
        <f t="shared" ref="F19" si="12">D19*E19</f>
        <v>7200</v>
      </c>
      <c r="G19" s="63" t="str">
        <f t="shared" ref="G19" si="13">C19</f>
        <v>Per month</v>
      </c>
      <c r="H19" s="30">
        <f t="shared" ref="H19" si="14">D19/3</f>
        <v>12</v>
      </c>
      <c r="I19" s="30">
        <f t="shared" ref="I19" si="15">E19</f>
        <v>200</v>
      </c>
      <c r="J19" s="64">
        <f t="shared" ref="J19" si="16">H19*I19</f>
        <v>2400</v>
      </c>
      <c r="K19" s="65"/>
    </row>
    <row r="20" spans="1:11" ht="15" customHeight="1" x14ac:dyDescent="0.25">
      <c r="A20" s="37" t="s">
        <v>19</v>
      </c>
      <c r="B20" s="38"/>
      <c r="C20" s="39"/>
      <c r="D20" s="40"/>
      <c r="E20" s="67"/>
      <c r="F20" s="42">
        <f>SUM(F17:F19)</f>
        <v>7200</v>
      </c>
      <c r="G20" s="43"/>
      <c r="H20" s="44"/>
      <c r="I20" s="68"/>
      <c r="J20" s="46">
        <f>SUM(J17:J19)</f>
        <v>2400</v>
      </c>
      <c r="K20" s="69"/>
    </row>
    <row r="21" spans="1:11" ht="15" customHeight="1" x14ac:dyDescent="0.25">
      <c r="A21" s="49" t="s">
        <v>70</v>
      </c>
      <c r="B21" s="50"/>
      <c r="C21" s="14"/>
      <c r="D21" s="15"/>
      <c r="E21" s="15"/>
      <c r="F21" s="16"/>
      <c r="G21" s="17"/>
      <c r="H21" s="51"/>
      <c r="I21" s="51"/>
      <c r="J21" s="52"/>
    </row>
    <row r="22" spans="1:11" x14ac:dyDescent="0.25">
      <c r="A22" s="19" t="s">
        <v>20</v>
      </c>
      <c r="B22" s="20"/>
      <c r="C22" s="53"/>
      <c r="D22" s="54"/>
      <c r="E22" s="54"/>
      <c r="F22" s="23"/>
      <c r="G22" s="55"/>
      <c r="H22" s="56"/>
      <c r="I22" s="56"/>
      <c r="J22" s="52"/>
    </row>
    <row r="23" spans="1:11" x14ac:dyDescent="0.25">
      <c r="A23" s="19" t="s">
        <v>21</v>
      </c>
      <c r="B23" s="20"/>
      <c r="C23" s="53"/>
      <c r="D23" s="54"/>
      <c r="E23" s="54"/>
      <c r="F23" s="23"/>
      <c r="G23" s="55"/>
      <c r="H23" s="56"/>
      <c r="I23" s="56"/>
      <c r="J23" s="52"/>
    </row>
    <row r="24" spans="1:11" s="66" customFormat="1" ht="51" x14ac:dyDescent="0.25">
      <c r="A24" s="58" t="s">
        <v>51</v>
      </c>
      <c r="B24" s="3" t="s">
        <v>44</v>
      </c>
      <c r="C24" s="59" t="s">
        <v>50</v>
      </c>
      <c r="D24" s="70">
        <v>2</v>
      </c>
      <c r="E24" s="61">
        <v>1000</v>
      </c>
      <c r="F24" s="62">
        <f>D24*E24</f>
        <v>2000</v>
      </c>
      <c r="G24" s="63" t="s">
        <v>50</v>
      </c>
      <c r="H24" s="71">
        <f>D24</f>
        <v>2</v>
      </c>
      <c r="I24" s="71">
        <f>E24</f>
        <v>1000</v>
      </c>
      <c r="J24" s="64">
        <f t="shared" ref="J24" si="17">H24*I24</f>
        <v>2000</v>
      </c>
    </row>
    <row r="25" spans="1:11" x14ac:dyDescent="0.25">
      <c r="A25" s="19" t="s">
        <v>22</v>
      </c>
      <c r="B25" s="20"/>
      <c r="C25" s="53"/>
      <c r="D25" s="54"/>
      <c r="E25" s="54"/>
      <c r="F25" s="23">
        <f t="shared" ref="F25:F27" si="18">D25*E25</f>
        <v>0</v>
      </c>
      <c r="G25" s="55"/>
      <c r="H25" s="56"/>
      <c r="I25" s="56"/>
      <c r="J25" s="52"/>
    </row>
    <row r="26" spans="1:11" x14ac:dyDescent="0.25">
      <c r="A26" s="19" t="s">
        <v>23</v>
      </c>
      <c r="B26" s="20"/>
      <c r="C26" s="53"/>
      <c r="D26" s="54"/>
      <c r="E26" s="54"/>
      <c r="F26" s="23">
        <f t="shared" si="18"/>
        <v>0</v>
      </c>
      <c r="G26" s="55"/>
      <c r="H26" s="56"/>
      <c r="I26" s="56"/>
      <c r="J26" s="52"/>
    </row>
    <row r="27" spans="1:11" x14ac:dyDescent="0.25">
      <c r="A27" s="19" t="s">
        <v>24</v>
      </c>
      <c r="B27" s="20"/>
      <c r="C27" s="53"/>
      <c r="D27" s="54"/>
      <c r="E27" s="54"/>
      <c r="F27" s="23">
        <f t="shared" si="18"/>
        <v>0</v>
      </c>
      <c r="G27" s="55"/>
      <c r="H27" s="56"/>
      <c r="I27" s="56"/>
      <c r="J27" s="52"/>
    </row>
    <row r="28" spans="1:11" ht="15" customHeight="1" x14ac:dyDescent="0.25">
      <c r="A28" s="37" t="s">
        <v>25</v>
      </c>
      <c r="B28" s="38"/>
      <c r="C28" s="39"/>
      <c r="D28" s="40"/>
      <c r="E28" s="67"/>
      <c r="F28" s="42">
        <f>SUM(F22:F27)</f>
        <v>2000</v>
      </c>
      <c r="G28" s="43"/>
      <c r="H28" s="44"/>
      <c r="I28" s="68"/>
      <c r="J28" s="46">
        <f>SUM(J22:J27)</f>
        <v>2000</v>
      </c>
      <c r="K28" s="69"/>
    </row>
    <row r="29" spans="1:11" ht="15" customHeight="1" x14ac:dyDescent="0.25">
      <c r="A29" s="72" t="s">
        <v>72</v>
      </c>
      <c r="B29" s="73"/>
      <c r="C29" s="21"/>
      <c r="D29" s="22"/>
      <c r="E29" s="22"/>
      <c r="F29" s="23"/>
      <c r="G29" s="24"/>
      <c r="H29" s="31"/>
      <c r="I29" s="31"/>
      <c r="J29" s="52"/>
    </row>
    <row r="30" spans="1:11" x14ac:dyDescent="0.25">
      <c r="A30" s="19" t="s">
        <v>26</v>
      </c>
      <c r="B30" s="26"/>
      <c r="C30" s="21"/>
      <c r="D30" s="22"/>
      <c r="E30" s="22"/>
      <c r="F30" s="23"/>
      <c r="G30" s="24"/>
      <c r="H30" s="31"/>
      <c r="I30" s="31"/>
      <c r="J30" s="52"/>
    </row>
    <row r="31" spans="1:11" x14ac:dyDescent="0.25">
      <c r="A31" s="19" t="s">
        <v>27</v>
      </c>
      <c r="B31" s="26"/>
      <c r="C31" s="21"/>
      <c r="D31" s="74"/>
      <c r="E31" s="22"/>
      <c r="F31" s="23"/>
      <c r="G31" s="24"/>
      <c r="H31" s="31"/>
      <c r="I31" s="31"/>
      <c r="J31" s="32">
        <f t="shared" ref="J31:J35" si="19">H31*I31</f>
        <v>0</v>
      </c>
    </row>
    <row r="32" spans="1:11" x14ac:dyDescent="0.25">
      <c r="A32" s="19" t="s">
        <v>28</v>
      </c>
      <c r="B32" s="20"/>
      <c r="C32" s="53"/>
      <c r="D32" s="54"/>
      <c r="E32" s="70"/>
      <c r="F32" s="75"/>
      <c r="G32" s="55" t="s">
        <v>3</v>
      </c>
      <c r="H32" s="56"/>
      <c r="I32" s="56"/>
      <c r="J32" s="32">
        <f t="shared" si="19"/>
        <v>0</v>
      </c>
      <c r="K32" s="36"/>
    </row>
    <row r="33" spans="1:11" s="66" customFormat="1" ht="51" x14ac:dyDescent="0.25">
      <c r="A33" s="27" t="s">
        <v>29</v>
      </c>
      <c r="B33" s="3" t="s">
        <v>44</v>
      </c>
      <c r="C33" s="59" t="s">
        <v>8</v>
      </c>
      <c r="D33" s="60">
        <v>36</v>
      </c>
      <c r="E33" s="70">
        <v>50</v>
      </c>
      <c r="F33" s="62">
        <f t="shared" ref="F33" si="20">D33*E33</f>
        <v>1800</v>
      </c>
      <c r="G33" s="63" t="str">
        <f t="shared" ref="G33" si="21">C33</f>
        <v>თვეში</v>
      </c>
      <c r="H33" s="30">
        <f t="shared" ref="H33" si="22">D33/3</f>
        <v>12</v>
      </c>
      <c r="I33" s="71">
        <f t="shared" ref="I33" si="23">E33</f>
        <v>50</v>
      </c>
      <c r="J33" s="64">
        <f t="shared" si="19"/>
        <v>600</v>
      </c>
    </row>
    <row r="34" spans="1:11" ht="12.75" customHeight="1" x14ac:dyDescent="0.25">
      <c r="A34" s="19" t="s">
        <v>30</v>
      </c>
      <c r="B34" s="26"/>
      <c r="C34" s="21"/>
      <c r="D34" s="54"/>
      <c r="E34" s="70"/>
      <c r="F34" s="62"/>
      <c r="G34" s="24"/>
      <c r="H34" s="31"/>
      <c r="I34" s="31"/>
      <c r="J34" s="32">
        <f t="shared" si="19"/>
        <v>0</v>
      </c>
    </row>
    <row r="35" spans="1:11" s="66" customFormat="1" ht="42.75" customHeight="1" x14ac:dyDescent="0.25">
      <c r="A35" s="76" t="s">
        <v>31</v>
      </c>
      <c r="B35" s="3" t="s">
        <v>44</v>
      </c>
      <c r="C35" s="77" t="s">
        <v>8</v>
      </c>
      <c r="D35" s="60">
        <v>36</v>
      </c>
      <c r="E35" s="70">
        <v>30</v>
      </c>
      <c r="F35" s="62">
        <f t="shared" ref="F35" si="24">D35*E35</f>
        <v>1080</v>
      </c>
      <c r="G35" s="63" t="str">
        <f t="shared" ref="G35" si="25">C35</f>
        <v>თვეში</v>
      </c>
      <c r="H35" s="30">
        <f t="shared" ref="H35" si="26">D35/3</f>
        <v>12</v>
      </c>
      <c r="I35" s="71">
        <f t="shared" ref="I35" si="27">E35</f>
        <v>30</v>
      </c>
      <c r="J35" s="64">
        <f t="shared" si="19"/>
        <v>360</v>
      </c>
    </row>
    <row r="36" spans="1:11" ht="12.6" customHeight="1" x14ac:dyDescent="0.25">
      <c r="A36" s="19"/>
      <c r="B36" s="20"/>
      <c r="C36" s="21"/>
      <c r="D36" s="54"/>
      <c r="E36" s="54"/>
      <c r="F36" s="23"/>
      <c r="G36" s="24"/>
      <c r="H36" s="31"/>
      <c r="I36" s="31"/>
      <c r="J36" s="52"/>
    </row>
    <row r="37" spans="1:11" ht="15" customHeight="1" x14ac:dyDescent="0.25">
      <c r="A37" s="37" t="s">
        <v>32</v>
      </c>
      <c r="B37" s="38"/>
      <c r="C37" s="78"/>
      <c r="D37" s="79"/>
      <c r="E37" s="80"/>
      <c r="F37" s="42">
        <f>SUM(F31:F36)</f>
        <v>2880</v>
      </c>
      <c r="G37" s="81"/>
      <c r="H37" s="82"/>
      <c r="I37" s="83"/>
      <c r="J37" s="46">
        <f>SUM(J31:J36)</f>
        <v>960</v>
      </c>
      <c r="K37" s="69"/>
    </row>
    <row r="38" spans="1:11" ht="15" customHeight="1" x14ac:dyDescent="0.25">
      <c r="A38" s="49" t="s">
        <v>73</v>
      </c>
      <c r="B38" s="50"/>
      <c r="C38" s="14"/>
      <c r="D38" s="15"/>
      <c r="E38" s="15"/>
      <c r="F38" s="16"/>
      <c r="G38" s="17"/>
      <c r="H38" s="51"/>
      <c r="I38" s="51"/>
      <c r="J38" s="52"/>
    </row>
    <row r="39" spans="1:11" x14ac:dyDescent="0.25">
      <c r="A39" s="25" t="s">
        <v>74</v>
      </c>
      <c r="B39" s="26"/>
      <c r="C39" s="21"/>
      <c r="D39" s="22"/>
      <c r="E39" s="22"/>
      <c r="F39" s="23"/>
      <c r="G39" s="24"/>
      <c r="H39" s="31"/>
      <c r="I39" s="31"/>
      <c r="J39" s="52"/>
    </row>
    <row r="40" spans="1:11" x14ac:dyDescent="0.25">
      <c r="A40" s="19" t="s">
        <v>75</v>
      </c>
      <c r="B40" s="26"/>
      <c r="C40" s="21"/>
      <c r="D40" s="22"/>
      <c r="E40" s="22"/>
      <c r="F40" s="23"/>
      <c r="G40" s="24"/>
      <c r="H40" s="31"/>
      <c r="I40" s="31"/>
      <c r="J40" s="52"/>
    </row>
    <row r="41" spans="1:11" x14ac:dyDescent="0.25">
      <c r="A41" s="84" t="s">
        <v>33</v>
      </c>
      <c r="B41" s="85"/>
      <c r="C41" s="21"/>
      <c r="D41" s="22"/>
      <c r="E41" s="22"/>
      <c r="F41" s="23"/>
      <c r="G41" s="24"/>
      <c r="H41" s="31"/>
      <c r="I41" s="31"/>
      <c r="J41" s="52"/>
    </row>
    <row r="42" spans="1:11" x14ac:dyDescent="0.25">
      <c r="A42" s="86" t="s">
        <v>34</v>
      </c>
      <c r="B42" s="87"/>
      <c r="C42" s="88"/>
      <c r="D42" s="28"/>
      <c r="E42" s="28"/>
      <c r="F42" s="29"/>
      <c r="G42" s="89"/>
      <c r="H42" s="90"/>
      <c r="I42" s="90"/>
      <c r="J42" s="52"/>
    </row>
    <row r="43" spans="1:11" x14ac:dyDescent="0.25">
      <c r="A43" s="84" t="s">
        <v>35</v>
      </c>
      <c r="B43" s="85"/>
      <c r="C43" s="91"/>
      <c r="D43" s="92"/>
      <c r="E43" s="92"/>
      <c r="F43" s="93"/>
      <c r="G43" s="94"/>
      <c r="H43" s="95"/>
      <c r="I43" s="95"/>
      <c r="J43" s="52"/>
    </row>
    <row r="44" spans="1:11" x14ac:dyDescent="0.25">
      <c r="A44" s="19" t="s">
        <v>36</v>
      </c>
      <c r="B44" s="20"/>
      <c r="C44" s="53"/>
      <c r="D44" s="54"/>
      <c r="E44" s="54"/>
      <c r="F44" s="57"/>
      <c r="G44" s="55"/>
      <c r="H44" s="71"/>
      <c r="I44" s="56"/>
      <c r="J44" s="52"/>
    </row>
    <row r="45" spans="1:11" s="66" customFormat="1" ht="51" x14ac:dyDescent="0.25">
      <c r="A45" s="76" t="s">
        <v>37</v>
      </c>
      <c r="B45" s="3" t="s">
        <v>44</v>
      </c>
      <c r="C45" s="59" t="s">
        <v>8</v>
      </c>
      <c r="D45" s="70">
        <v>36</v>
      </c>
      <c r="E45" s="70">
        <v>20</v>
      </c>
      <c r="F45" s="62">
        <f t="shared" ref="F45" si="28">D45*E45</f>
        <v>720</v>
      </c>
      <c r="G45" s="63" t="str">
        <f t="shared" ref="G45" si="29">C45</f>
        <v>თვეში</v>
      </c>
      <c r="H45" s="30">
        <f t="shared" ref="H45" si="30">D45/3</f>
        <v>12</v>
      </c>
      <c r="I45" s="71">
        <f t="shared" ref="I45" si="31">E45</f>
        <v>20</v>
      </c>
      <c r="J45" s="64">
        <f t="shared" ref="J45" si="32">H45*I45</f>
        <v>240</v>
      </c>
    </row>
    <row r="46" spans="1:11" x14ac:dyDescent="0.25">
      <c r="A46" s="19" t="s">
        <v>76</v>
      </c>
      <c r="B46" s="20"/>
      <c r="C46" s="53"/>
      <c r="D46" s="54"/>
      <c r="E46" s="54"/>
      <c r="F46" s="57"/>
      <c r="G46" s="55"/>
      <c r="H46" s="71"/>
      <c r="I46" s="56"/>
      <c r="J46" s="52"/>
    </row>
    <row r="47" spans="1:11" ht="16.899999999999999" customHeight="1" x14ac:dyDescent="0.25">
      <c r="A47" s="19" t="s">
        <v>77</v>
      </c>
      <c r="B47" s="96"/>
      <c r="C47" s="97"/>
      <c r="D47" s="98"/>
      <c r="E47" s="98"/>
      <c r="F47" s="99"/>
      <c r="G47" s="55"/>
      <c r="H47" s="100"/>
      <c r="I47" s="101"/>
      <c r="J47" s="52"/>
    </row>
    <row r="48" spans="1:11" x14ac:dyDescent="0.25">
      <c r="A48" s="19"/>
      <c r="B48" s="96"/>
      <c r="C48" s="97"/>
      <c r="D48" s="98"/>
      <c r="E48" s="98"/>
      <c r="F48" s="99"/>
      <c r="G48" s="55"/>
      <c r="H48" s="101"/>
      <c r="I48" s="101"/>
      <c r="J48" s="52"/>
    </row>
    <row r="49" spans="1:16" ht="15" customHeight="1" thickBot="1" x14ac:dyDescent="0.3">
      <c r="A49" s="102" t="s">
        <v>38</v>
      </c>
      <c r="B49" s="103"/>
      <c r="C49" s="104"/>
      <c r="D49" s="105"/>
      <c r="E49" s="106"/>
      <c r="F49" s="107">
        <f>SUM(F39:F48)</f>
        <v>720</v>
      </c>
      <c r="G49" s="108"/>
      <c r="H49" s="109"/>
      <c r="I49" s="110"/>
      <c r="J49" s="111">
        <f>SUM(J39:J48)</f>
        <v>240</v>
      </c>
      <c r="K49" s="69"/>
    </row>
    <row r="50" spans="1:16" ht="15" customHeight="1" x14ac:dyDescent="0.25">
      <c r="A50" s="49" t="s">
        <v>39</v>
      </c>
      <c r="B50" s="50"/>
      <c r="C50" s="112"/>
      <c r="D50" s="113"/>
      <c r="E50" s="113"/>
      <c r="F50" s="114"/>
      <c r="G50" s="115"/>
      <c r="H50" s="116"/>
      <c r="I50" s="116"/>
      <c r="J50" s="117"/>
    </row>
    <row r="51" spans="1:16" s="123" customFormat="1" ht="48" customHeight="1" x14ac:dyDescent="0.25">
      <c r="A51" s="118" t="s">
        <v>81</v>
      </c>
      <c r="B51" s="3" t="s">
        <v>44</v>
      </c>
      <c r="C51" s="200" t="s">
        <v>8</v>
      </c>
      <c r="D51" s="92">
        <v>36</v>
      </c>
      <c r="E51" s="92">
        <f>1200</f>
        <v>1200</v>
      </c>
      <c r="F51" s="93">
        <f>D51*E51</f>
        <v>43200</v>
      </c>
      <c r="G51" s="119" t="s">
        <v>78</v>
      </c>
      <c r="H51" s="120">
        <v>12</v>
      </c>
      <c r="I51" s="120">
        <f>1200</f>
        <v>1200</v>
      </c>
      <c r="J51" s="121">
        <f>H51*I51</f>
        <v>14400</v>
      </c>
      <c r="K51" s="122"/>
    </row>
    <row r="52" spans="1:16" s="127" customFormat="1" ht="55.5" customHeight="1" x14ac:dyDescent="0.25">
      <c r="A52" s="124" t="s">
        <v>43</v>
      </c>
      <c r="B52" s="3" t="s">
        <v>44</v>
      </c>
      <c r="C52" s="91" t="s">
        <v>40</v>
      </c>
      <c r="D52" s="92">
        <v>10</v>
      </c>
      <c r="E52" s="92">
        <v>200</v>
      </c>
      <c r="F52" s="93">
        <f t="shared" ref="F52:F55" si="33">D52*E52</f>
        <v>2000</v>
      </c>
      <c r="G52" s="119" t="str">
        <f t="shared" ref="G52:G57" si="34">C52</f>
        <v>დღიური</v>
      </c>
      <c r="H52" s="120">
        <v>0</v>
      </c>
      <c r="I52" s="120">
        <v>0</v>
      </c>
      <c r="J52" s="121">
        <f t="shared" ref="J52:J57" si="35">H52*I52</f>
        <v>0</v>
      </c>
      <c r="K52" s="125"/>
      <c r="L52" s="126"/>
      <c r="M52" s="123"/>
    </row>
    <row r="53" spans="1:16" s="127" customFormat="1" ht="57" customHeight="1" x14ac:dyDescent="0.25">
      <c r="A53" s="124" t="s">
        <v>46</v>
      </c>
      <c r="B53" s="85" t="s">
        <v>44</v>
      </c>
      <c r="C53" s="91" t="s">
        <v>41</v>
      </c>
      <c r="D53" s="92">
        <v>10</v>
      </c>
      <c r="E53" s="92">
        <v>200</v>
      </c>
      <c r="F53" s="93">
        <f>D53*E53</f>
        <v>2000</v>
      </c>
      <c r="G53" s="91" t="s">
        <v>41</v>
      </c>
      <c r="H53" s="120">
        <v>0</v>
      </c>
      <c r="I53" s="120">
        <v>0</v>
      </c>
      <c r="J53" s="121">
        <v>0</v>
      </c>
      <c r="K53" s="128"/>
      <c r="L53" s="126"/>
      <c r="M53" s="123"/>
    </row>
    <row r="54" spans="1:16" s="127" customFormat="1" ht="53.25" customHeight="1" x14ac:dyDescent="0.25">
      <c r="A54" s="124" t="s">
        <v>46</v>
      </c>
      <c r="B54" s="85" t="s">
        <v>44</v>
      </c>
      <c r="C54" s="91" t="s">
        <v>40</v>
      </c>
      <c r="D54" s="92">
        <f>14</f>
        <v>14</v>
      </c>
      <c r="E54" s="92">
        <v>200</v>
      </c>
      <c r="F54" s="93">
        <f>D54*E54</f>
        <v>2800</v>
      </c>
      <c r="G54" s="119" t="str">
        <f>C54</f>
        <v>დღიური</v>
      </c>
      <c r="H54" s="120">
        <v>0</v>
      </c>
      <c r="I54" s="120">
        <v>0</v>
      </c>
      <c r="J54" s="121">
        <v>0</v>
      </c>
      <c r="K54" s="129"/>
      <c r="L54" s="126"/>
      <c r="M54" s="123"/>
    </row>
    <row r="55" spans="1:16" s="127" customFormat="1" ht="42" customHeight="1" x14ac:dyDescent="0.25">
      <c r="A55" s="124" t="s">
        <v>47</v>
      </c>
      <c r="B55" s="85" t="s">
        <v>44</v>
      </c>
      <c r="C55" s="91" t="s">
        <v>41</v>
      </c>
      <c r="D55" s="92">
        <v>10</v>
      </c>
      <c r="E55" s="92">
        <v>200</v>
      </c>
      <c r="F55" s="93">
        <f t="shared" si="33"/>
        <v>2000</v>
      </c>
      <c r="G55" s="119" t="s">
        <v>41</v>
      </c>
      <c r="H55" s="120">
        <v>6</v>
      </c>
      <c r="I55" s="120">
        <v>200</v>
      </c>
      <c r="J55" s="121">
        <f>H55*I55</f>
        <v>1200</v>
      </c>
      <c r="K55" s="130"/>
      <c r="L55" s="131"/>
      <c r="M55" s="132"/>
    </row>
    <row r="56" spans="1:16" s="127" customFormat="1" ht="39" customHeight="1" x14ac:dyDescent="0.25">
      <c r="A56" s="124" t="s">
        <v>48</v>
      </c>
      <c r="B56" s="85" t="s">
        <v>44</v>
      </c>
      <c r="C56" s="91" t="s">
        <v>40</v>
      </c>
      <c r="D56" s="92">
        <v>14</v>
      </c>
      <c r="E56" s="92">
        <v>200</v>
      </c>
      <c r="F56" s="93">
        <f>D56*E56</f>
        <v>2800</v>
      </c>
      <c r="G56" s="119" t="str">
        <f>C56</f>
        <v>დღიური</v>
      </c>
      <c r="H56" s="120">
        <v>8</v>
      </c>
      <c r="I56" s="120">
        <v>200</v>
      </c>
      <c r="J56" s="121">
        <f>H56*I56</f>
        <v>1600</v>
      </c>
      <c r="K56" s="129"/>
      <c r="L56" s="126"/>
      <c r="M56" s="123"/>
    </row>
    <row r="57" spans="1:16" s="127" customFormat="1" ht="41.25" customHeight="1" x14ac:dyDescent="0.25">
      <c r="A57" s="133" t="s">
        <v>49</v>
      </c>
      <c r="B57" s="85" t="s">
        <v>44</v>
      </c>
      <c r="C57" s="91" t="s">
        <v>42</v>
      </c>
      <c r="D57" s="92">
        <v>1</v>
      </c>
      <c r="E57" s="92">
        <f>2*150*25+20*200</f>
        <v>11500</v>
      </c>
      <c r="F57" s="93">
        <f t="shared" ref="F57" si="36">D57*E57</f>
        <v>11500</v>
      </c>
      <c r="G57" s="119" t="str">
        <f t="shared" si="34"/>
        <v>შეფასება</v>
      </c>
      <c r="H57" s="120">
        <v>0</v>
      </c>
      <c r="I57" s="120">
        <v>0</v>
      </c>
      <c r="J57" s="121">
        <f t="shared" si="35"/>
        <v>0</v>
      </c>
      <c r="K57" s="128"/>
      <c r="L57" s="126"/>
      <c r="M57" s="123"/>
    </row>
    <row r="58" spans="1:16" ht="15" customHeight="1" thickBot="1" x14ac:dyDescent="0.3">
      <c r="A58" s="37" t="s">
        <v>53</v>
      </c>
      <c r="B58" s="38"/>
      <c r="C58" s="39"/>
      <c r="D58" s="40"/>
      <c r="E58" s="67"/>
      <c r="F58" s="107">
        <f>SUM(F51:F57)</f>
        <v>66300</v>
      </c>
      <c r="G58" s="43"/>
      <c r="H58" s="44"/>
      <c r="I58" s="68"/>
      <c r="J58" s="111">
        <f>SUM(J51:J57)</f>
        <v>17200</v>
      </c>
      <c r="K58" s="134"/>
      <c r="L58" s="135">
        <f>F58/F64</f>
        <v>0.46539379474940334</v>
      </c>
    </row>
    <row r="59" spans="1:16" ht="16.5" customHeight="1" thickBot="1" x14ac:dyDescent="0.3">
      <c r="A59" s="136" t="s">
        <v>54</v>
      </c>
      <c r="B59" s="137"/>
      <c r="C59" s="138"/>
      <c r="D59" s="139"/>
      <c r="E59" s="140"/>
      <c r="F59" s="141">
        <f>F58+F49+F37+F28+F20+F15</f>
        <v>142460</v>
      </c>
      <c r="G59" s="142"/>
      <c r="H59" s="143"/>
      <c r="I59" s="144"/>
      <c r="J59" s="145">
        <f>J58+J49+J37+J28+J20+J15</f>
        <v>43920</v>
      </c>
      <c r="L59" s="146"/>
    </row>
    <row r="60" spans="1:16" ht="16.5" customHeight="1" thickBot="1" x14ac:dyDescent="0.3">
      <c r="A60" s="136" t="s">
        <v>55</v>
      </c>
      <c r="B60" s="137"/>
      <c r="C60" s="147"/>
      <c r="D60" s="148"/>
      <c r="E60" s="149"/>
      <c r="F60" s="150">
        <f>F59</f>
        <v>142460</v>
      </c>
      <c r="G60" s="147"/>
      <c r="H60" s="151"/>
      <c r="I60" s="152"/>
      <c r="J60" s="153">
        <f>J59</f>
        <v>43920</v>
      </c>
      <c r="L60" s="146"/>
    </row>
    <row r="61" spans="1:16" ht="30" customHeight="1" thickBot="1" x14ac:dyDescent="0.3">
      <c r="A61" s="154" t="s">
        <v>56</v>
      </c>
      <c r="B61" s="155"/>
      <c r="C61" s="156"/>
      <c r="D61" s="157"/>
      <c r="E61" s="158"/>
      <c r="F61" s="159"/>
      <c r="G61" s="156"/>
      <c r="H61" s="160"/>
      <c r="I61" s="161"/>
      <c r="J61" s="162"/>
      <c r="L61" s="146"/>
    </row>
    <row r="62" spans="1:16" ht="16.5" customHeight="1" thickBot="1" x14ac:dyDescent="0.3">
      <c r="A62" s="136" t="s">
        <v>57</v>
      </c>
      <c r="B62" s="137"/>
      <c r="C62" s="147"/>
      <c r="D62" s="148"/>
      <c r="E62" s="149"/>
      <c r="F62" s="163">
        <f>F60+F61</f>
        <v>142460</v>
      </c>
      <c r="G62" s="148"/>
      <c r="H62" s="151"/>
      <c r="I62" s="152"/>
      <c r="J62" s="164">
        <f>J60+J61</f>
        <v>43920</v>
      </c>
      <c r="N62" s="165"/>
      <c r="O62" s="166"/>
    </row>
    <row r="63" spans="1:16" ht="27.75" thickBot="1" x14ac:dyDescent="0.3">
      <c r="A63" s="167" t="s">
        <v>79</v>
      </c>
      <c r="B63" s="168"/>
      <c r="C63" s="169"/>
      <c r="D63" s="170"/>
      <c r="E63" s="171"/>
      <c r="F63" s="172"/>
      <c r="G63" s="169"/>
      <c r="H63" s="173"/>
      <c r="I63" s="174"/>
      <c r="J63" s="175"/>
      <c r="K63" s="176">
        <f>SUMIF(L:L,L63,F:F)</f>
        <v>0</v>
      </c>
      <c r="L63" s="36"/>
      <c r="N63" s="165"/>
      <c r="O63" s="166"/>
    </row>
    <row r="64" spans="1:16" ht="22.5" customHeight="1" thickBot="1" x14ac:dyDescent="0.3">
      <c r="A64" s="136" t="s">
        <v>80</v>
      </c>
      <c r="B64" s="137"/>
      <c r="C64" s="147"/>
      <c r="D64" s="148"/>
      <c r="E64" s="149"/>
      <c r="F64" s="177">
        <f>F62</f>
        <v>142460</v>
      </c>
      <c r="G64" s="148"/>
      <c r="H64" s="151"/>
      <c r="I64" s="152"/>
      <c r="J64" s="178">
        <f>J62</f>
        <v>43920</v>
      </c>
      <c r="K64" s="179"/>
      <c r="L64" s="180"/>
      <c r="M64" s="181"/>
      <c r="N64" s="181"/>
      <c r="O64" s="182"/>
      <c r="P64" s="181"/>
    </row>
    <row r="65" spans="1:14" x14ac:dyDescent="0.25">
      <c r="E65" s="36" t="s">
        <v>3</v>
      </c>
      <c r="F65" s="180"/>
      <c r="G65" s="184"/>
      <c r="J65" s="180"/>
      <c r="K65" s="181"/>
      <c r="L65" s="181"/>
      <c r="M65" s="185"/>
      <c r="N65" s="165"/>
    </row>
    <row r="66" spans="1:14" ht="66.75" customHeight="1" x14ac:dyDescent="0.25">
      <c r="A66" s="196"/>
      <c r="B66" s="196"/>
      <c r="C66" s="196"/>
      <c r="D66" s="196"/>
      <c r="E66" s="196"/>
      <c r="F66" s="196"/>
      <c r="G66" s="196"/>
      <c r="H66" s="196"/>
      <c r="I66" s="196"/>
      <c r="J66" s="196"/>
      <c r="K66" s="181"/>
    </row>
    <row r="67" spans="1:14" ht="18" customHeight="1" x14ac:dyDescent="0.25">
      <c r="A67" s="197"/>
      <c r="B67" s="197"/>
      <c r="C67" s="197"/>
      <c r="D67" s="197"/>
      <c r="E67" s="197"/>
      <c r="F67" s="197"/>
      <c r="G67" s="197"/>
      <c r="H67" s="197"/>
      <c r="I67" s="197"/>
      <c r="J67" s="197"/>
    </row>
    <row r="68" spans="1:14" ht="33.75" customHeight="1" x14ac:dyDescent="0.25">
      <c r="A68" s="197"/>
      <c r="B68" s="197"/>
      <c r="C68" s="197"/>
      <c r="D68" s="197"/>
      <c r="E68" s="197"/>
      <c r="F68" s="197"/>
      <c r="G68" s="197"/>
      <c r="H68" s="197"/>
      <c r="I68" s="197"/>
      <c r="J68" s="197"/>
    </row>
    <row r="69" spans="1:14" ht="23.25" customHeight="1" x14ac:dyDescent="0.25">
      <c r="A69" s="197"/>
      <c r="B69" s="197"/>
      <c r="C69" s="197"/>
      <c r="D69" s="197"/>
      <c r="E69" s="197"/>
      <c r="F69" s="197"/>
      <c r="G69" s="197"/>
      <c r="H69" s="197"/>
      <c r="I69" s="197"/>
      <c r="J69" s="197"/>
    </row>
    <row r="70" spans="1:14" ht="90" customHeight="1" x14ac:dyDescent="0.25">
      <c r="A70" s="198"/>
      <c r="B70" s="198"/>
      <c r="C70" s="198"/>
      <c r="D70" s="198"/>
      <c r="E70" s="198"/>
      <c r="F70" s="198"/>
      <c r="G70" s="198"/>
      <c r="H70" s="198"/>
      <c r="I70" s="198"/>
      <c r="J70" s="198"/>
    </row>
    <row r="71" spans="1:14" ht="36.75" customHeight="1" x14ac:dyDescent="0.25">
      <c r="A71" s="197"/>
      <c r="B71" s="197"/>
      <c r="C71" s="197"/>
      <c r="D71" s="197"/>
      <c r="E71" s="197"/>
      <c r="F71" s="197"/>
      <c r="G71" s="197"/>
      <c r="H71" s="197"/>
      <c r="I71" s="197"/>
      <c r="J71" s="197"/>
    </row>
    <row r="72" spans="1:14" x14ac:dyDescent="0.25">
      <c r="A72" s="197"/>
      <c r="B72" s="197"/>
      <c r="C72" s="197"/>
      <c r="D72" s="197"/>
      <c r="E72" s="197"/>
      <c r="F72" s="197"/>
      <c r="G72" s="197"/>
      <c r="H72" s="197"/>
      <c r="I72" s="197"/>
      <c r="J72" s="197"/>
    </row>
    <row r="73" spans="1:14" ht="18" customHeight="1" x14ac:dyDescent="0.25">
      <c r="A73" s="197"/>
      <c r="B73" s="197"/>
      <c r="C73" s="197"/>
      <c r="D73" s="197"/>
      <c r="E73" s="197"/>
      <c r="F73" s="197"/>
      <c r="G73" s="197"/>
      <c r="H73" s="197"/>
      <c r="I73" s="197"/>
      <c r="J73" s="197"/>
    </row>
    <row r="74" spans="1:14" x14ac:dyDescent="0.25">
      <c r="A74" s="190"/>
      <c r="B74" s="190"/>
      <c r="C74" s="190"/>
      <c r="D74" s="190"/>
      <c r="E74" s="190"/>
      <c r="F74" s="190"/>
      <c r="G74" s="190"/>
      <c r="H74" s="190"/>
      <c r="I74" s="190"/>
      <c r="J74" s="190"/>
    </row>
    <row r="75" spans="1:14" ht="20.25" customHeight="1" x14ac:dyDescent="0.25">
      <c r="A75" s="190"/>
      <c r="B75" s="190"/>
      <c r="C75" s="190"/>
      <c r="D75" s="190"/>
      <c r="E75" s="190"/>
      <c r="F75" s="190"/>
      <c r="G75" s="190"/>
      <c r="H75" s="190"/>
      <c r="I75" s="190"/>
      <c r="J75" s="190"/>
    </row>
    <row r="76" spans="1:14" ht="57" customHeight="1" x14ac:dyDescent="0.25">
      <c r="A76" s="198"/>
      <c r="B76" s="198"/>
      <c r="C76" s="198"/>
      <c r="D76" s="198"/>
      <c r="E76" s="198"/>
      <c r="F76" s="198"/>
      <c r="G76" s="198"/>
      <c r="H76" s="198"/>
      <c r="I76" s="198"/>
      <c r="J76" s="198"/>
    </row>
    <row r="77" spans="1:14" ht="19.5" customHeight="1" x14ac:dyDescent="0.25">
      <c r="A77" s="198"/>
      <c r="B77" s="198"/>
      <c r="C77" s="198"/>
      <c r="D77" s="198"/>
      <c r="E77" s="198"/>
      <c r="F77" s="198"/>
      <c r="G77" s="198"/>
      <c r="H77" s="198"/>
      <c r="I77" s="198"/>
      <c r="J77" s="198"/>
    </row>
    <row r="78" spans="1:14" ht="48" customHeight="1" x14ac:dyDescent="0.25">
      <c r="A78" s="198"/>
      <c r="B78" s="198"/>
      <c r="C78" s="198"/>
      <c r="D78" s="198"/>
      <c r="E78" s="198"/>
      <c r="F78" s="198"/>
      <c r="G78" s="198"/>
      <c r="H78" s="198"/>
      <c r="I78" s="198"/>
      <c r="J78" s="198"/>
    </row>
    <row r="79" spans="1:14" ht="67.5" customHeight="1" x14ac:dyDescent="0.25">
      <c r="A79" s="198" t="s">
        <v>4</v>
      </c>
      <c r="B79" s="198"/>
      <c r="C79" s="198"/>
      <c r="D79" s="198"/>
      <c r="E79" s="198"/>
      <c r="F79" s="198"/>
      <c r="G79" s="198"/>
      <c r="H79" s="198"/>
      <c r="I79" s="198"/>
      <c r="J79" s="198"/>
    </row>
    <row r="80" spans="1:14" ht="25.5" customHeight="1" x14ac:dyDescent="0.25">
      <c r="A80" s="199" t="s">
        <v>5</v>
      </c>
      <c r="B80" s="199"/>
      <c r="C80" s="199"/>
      <c r="D80" s="199"/>
      <c r="E80" s="199"/>
      <c r="F80" s="199"/>
      <c r="G80" s="199"/>
      <c r="H80" s="199"/>
      <c r="I80" s="199"/>
      <c r="J80" s="199"/>
    </row>
    <row r="81" spans="1:19" x14ac:dyDescent="0.25">
      <c r="M81" s="187"/>
    </row>
    <row r="82" spans="1:19" x14ac:dyDescent="0.25">
      <c r="A82" s="10"/>
      <c r="J82" s="186"/>
      <c r="M82" s="187"/>
    </row>
    <row r="83" spans="1:19" ht="12.75" customHeight="1" x14ac:dyDescent="0.25">
      <c r="A83" s="188"/>
      <c r="J83" s="186"/>
    </row>
    <row r="84" spans="1:19" ht="12.75" customHeight="1" x14ac:dyDescent="0.25">
      <c r="A84" s="10"/>
      <c r="J84" s="186"/>
    </row>
    <row r="85" spans="1:19" ht="12.75" customHeight="1" x14ac:dyDescent="0.25">
      <c r="J85" s="180"/>
    </row>
    <row r="86" spans="1:19" x14ac:dyDescent="0.25">
      <c r="J86" s="181"/>
    </row>
    <row r="87" spans="1:19" ht="12.75" customHeight="1" x14ac:dyDescent="0.25">
      <c r="J87" s="186"/>
    </row>
    <row r="90" spans="1:19" x14ac:dyDescent="0.25">
      <c r="C90" s="183"/>
      <c r="D90" s="183"/>
      <c r="E90" s="183"/>
      <c r="F90" s="189"/>
      <c r="G90" s="183"/>
      <c r="H90" s="183"/>
      <c r="I90" s="183"/>
      <c r="J90" s="183"/>
      <c r="K90" s="183"/>
      <c r="L90" s="183"/>
      <c r="M90" s="183"/>
      <c r="N90" s="183"/>
      <c r="O90" s="183"/>
      <c r="P90" s="183"/>
      <c r="Q90" s="183"/>
      <c r="R90" s="183"/>
      <c r="S90" s="183"/>
    </row>
    <row r="91" spans="1:19" x14ac:dyDescent="0.25">
      <c r="C91" s="183"/>
      <c r="D91" s="183"/>
      <c r="E91" s="183"/>
      <c r="F91" s="189"/>
      <c r="G91" s="183"/>
      <c r="H91" s="183"/>
      <c r="I91" s="183"/>
      <c r="J91" s="183"/>
      <c r="K91" s="183"/>
      <c r="L91" s="183"/>
      <c r="M91" s="183"/>
      <c r="N91" s="183"/>
      <c r="O91" s="183"/>
      <c r="P91" s="183"/>
      <c r="Q91" s="183"/>
      <c r="R91" s="183"/>
      <c r="S91" s="183"/>
    </row>
    <row r="92" spans="1:19" x14ac:dyDescent="0.25">
      <c r="C92" s="183"/>
      <c r="D92" s="183"/>
      <c r="E92" s="183"/>
      <c r="F92" s="189"/>
      <c r="G92" s="183"/>
      <c r="H92" s="183"/>
      <c r="I92" s="183"/>
      <c r="J92" s="183"/>
      <c r="K92" s="183"/>
      <c r="L92" s="183"/>
      <c r="M92" s="183"/>
      <c r="N92" s="183"/>
      <c r="O92" s="183"/>
      <c r="P92" s="183"/>
      <c r="Q92" s="183"/>
      <c r="R92" s="183"/>
      <c r="S92" s="183"/>
    </row>
    <row r="93" spans="1:19" x14ac:dyDescent="0.25">
      <c r="C93" s="183"/>
      <c r="D93" s="183"/>
      <c r="E93" s="183"/>
      <c r="F93" s="189"/>
      <c r="G93" s="183"/>
      <c r="H93" s="183"/>
      <c r="I93" s="183"/>
      <c r="J93" s="183"/>
      <c r="K93" s="183"/>
      <c r="L93" s="183"/>
      <c r="M93" s="183"/>
      <c r="N93" s="183"/>
      <c r="O93" s="183"/>
      <c r="P93" s="183"/>
      <c r="Q93" s="183"/>
      <c r="R93" s="183"/>
      <c r="S93" s="183"/>
    </row>
    <row r="94" spans="1:19" x14ac:dyDescent="0.25">
      <c r="C94" s="183"/>
      <c r="D94" s="183"/>
      <c r="E94" s="183"/>
      <c r="F94" s="189"/>
      <c r="G94" s="183"/>
      <c r="H94" s="183"/>
      <c r="I94" s="183"/>
      <c r="J94" s="183"/>
      <c r="K94" s="183"/>
      <c r="L94" s="183"/>
      <c r="M94" s="183"/>
      <c r="N94" s="183"/>
      <c r="O94" s="183"/>
      <c r="P94" s="183"/>
      <c r="Q94" s="183"/>
      <c r="R94" s="183"/>
      <c r="S94" s="183"/>
    </row>
    <row r="95" spans="1:19" x14ac:dyDescent="0.25">
      <c r="C95" s="183"/>
      <c r="D95" s="183"/>
      <c r="E95" s="183"/>
      <c r="F95" s="189"/>
      <c r="G95" s="183"/>
      <c r="H95" s="183"/>
      <c r="I95" s="183"/>
      <c r="J95" s="183"/>
      <c r="K95" s="183"/>
      <c r="L95" s="183"/>
      <c r="M95" s="183"/>
      <c r="N95" s="183"/>
      <c r="O95" s="183"/>
      <c r="P95" s="183"/>
      <c r="Q95" s="183"/>
      <c r="R95" s="183"/>
      <c r="S95" s="183"/>
    </row>
    <row r="96" spans="1:19" x14ac:dyDescent="0.25">
      <c r="C96" s="183"/>
      <c r="D96" s="183"/>
      <c r="E96" s="183"/>
      <c r="F96" s="189"/>
      <c r="G96" s="183"/>
      <c r="H96" s="183"/>
      <c r="I96" s="183"/>
      <c r="J96" s="183"/>
      <c r="K96" s="183"/>
      <c r="L96" s="183"/>
      <c r="M96" s="183"/>
      <c r="N96" s="183"/>
      <c r="O96" s="183"/>
      <c r="P96" s="183"/>
      <c r="Q96" s="183"/>
      <c r="R96" s="183"/>
      <c r="S96" s="183"/>
    </row>
    <row r="97" spans="3:19" customFormat="1" x14ac:dyDescent="0.25">
      <c r="C97" s="183"/>
      <c r="D97" s="183"/>
      <c r="E97" s="183"/>
      <c r="F97" s="189"/>
      <c r="G97" s="183"/>
      <c r="H97" s="183"/>
      <c r="I97" s="183"/>
      <c r="J97" s="183"/>
      <c r="K97" s="183"/>
      <c r="L97" s="183"/>
      <c r="M97" s="183"/>
      <c r="N97" s="183"/>
      <c r="O97" s="183"/>
      <c r="P97" s="183"/>
      <c r="Q97" s="183"/>
      <c r="R97" s="183"/>
      <c r="S97" s="183"/>
    </row>
    <row r="98" spans="3:19" customFormat="1" x14ac:dyDescent="0.25">
      <c r="C98" s="183"/>
      <c r="D98" s="183"/>
      <c r="E98" s="183"/>
      <c r="F98" s="189"/>
      <c r="G98" s="183"/>
      <c r="H98" s="183"/>
      <c r="I98" s="183"/>
      <c r="J98" s="183"/>
      <c r="K98" s="183"/>
      <c r="L98" s="183"/>
      <c r="M98" s="183"/>
      <c r="N98" s="183"/>
      <c r="O98" s="183"/>
      <c r="P98" s="183"/>
      <c r="Q98" s="183"/>
      <c r="R98" s="183"/>
      <c r="S98" s="183"/>
    </row>
    <row r="99" spans="3:19" customFormat="1" x14ac:dyDescent="0.25">
      <c r="C99" s="183"/>
      <c r="D99" s="183"/>
      <c r="E99" s="183"/>
      <c r="F99" s="189"/>
      <c r="G99" s="183"/>
      <c r="H99" s="183"/>
      <c r="I99" s="183"/>
      <c r="J99" s="183"/>
      <c r="K99" s="183"/>
      <c r="L99" s="183"/>
      <c r="M99" s="183"/>
      <c r="N99" s="183"/>
      <c r="O99" s="183"/>
      <c r="P99" s="183"/>
      <c r="Q99" s="183"/>
      <c r="R99" s="183"/>
      <c r="S99" s="183"/>
    </row>
    <row r="100" spans="3:19" customFormat="1" x14ac:dyDescent="0.25">
      <c r="C100" s="183"/>
      <c r="D100" s="183"/>
      <c r="E100" s="183"/>
      <c r="F100" s="189"/>
      <c r="G100" s="183"/>
      <c r="H100" s="183"/>
      <c r="I100" s="183"/>
      <c r="J100" s="183"/>
      <c r="K100" s="183"/>
      <c r="L100" s="183"/>
      <c r="M100" s="183"/>
      <c r="N100" s="183"/>
      <c r="O100" s="183"/>
      <c r="P100" s="183"/>
      <c r="Q100" s="183"/>
      <c r="R100" s="183"/>
      <c r="S100" s="183"/>
    </row>
    <row r="101" spans="3:19" customFormat="1" x14ac:dyDescent="0.25">
      <c r="C101" s="183"/>
      <c r="D101" s="183"/>
      <c r="E101" s="183"/>
      <c r="F101" s="189"/>
      <c r="G101" s="183"/>
      <c r="H101" s="183"/>
      <c r="I101" s="183"/>
      <c r="J101" s="183"/>
      <c r="K101" s="183"/>
      <c r="L101" s="183"/>
      <c r="M101" s="183"/>
      <c r="N101" s="183"/>
      <c r="O101" s="183"/>
      <c r="P101" s="183"/>
      <c r="Q101" s="183"/>
      <c r="R101" s="183"/>
      <c r="S101" s="183"/>
    </row>
    <row r="102" spans="3:19" customFormat="1" x14ac:dyDescent="0.25">
      <c r="C102" s="183"/>
      <c r="D102" s="183"/>
      <c r="E102" s="183"/>
      <c r="F102" s="189"/>
      <c r="G102" s="183"/>
      <c r="H102" s="183"/>
      <c r="I102" s="183"/>
      <c r="J102" s="183"/>
      <c r="K102" s="183"/>
      <c r="L102" s="183"/>
      <c r="M102" s="183"/>
      <c r="N102" s="183"/>
      <c r="O102" s="183"/>
      <c r="P102" s="183"/>
      <c r="Q102" s="183"/>
      <c r="R102" s="183"/>
      <c r="S102" s="183"/>
    </row>
    <row r="103" spans="3:19" customFormat="1" x14ac:dyDescent="0.25">
      <c r="C103" s="183"/>
      <c r="D103" s="183"/>
      <c r="E103" s="183"/>
      <c r="F103" s="189"/>
      <c r="G103" s="183"/>
      <c r="H103" s="183"/>
      <c r="I103" s="183"/>
      <c r="J103" s="183"/>
      <c r="K103" s="183"/>
      <c r="L103" s="183"/>
      <c r="M103" s="183"/>
      <c r="N103" s="183"/>
      <c r="O103" s="183"/>
      <c r="P103" s="183"/>
      <c r="Q103" s="183"/>
      <c r="R103" s="183"/>
      <c r="S103" s="183"/>
    </row>
    <row r="104" spans="3:19" customFormat="1" x14ac:dyDescent="0.25">
      <c r="C104" s="183"/>
      <c r="D104" s="183"/>
      <c r="E104" s="183"/>
      <c r="F104" s="189"/>
      <c r="G104" s="183"/>
      <c r="H104" s="183"/>
      <c r="I104" s="183"/>
      <c r="J104" s="183"/>
      <c r="K104" s="183"/>
      <c r="L104" s="183"/>
      <c r="M104" s="183"/>
      <c r="N104" s="183"/>
      <c r="O104" s="183"/>
      <c r="P104" s="183"/>
      <c r="Q104" s="183"/>
      <c r="R104" s="183"/>
      <c r="S104" s="183"/>
    </row>
    <row r="105" spans="3:19" customFormat="1" x14ac:dyDescent="0.25">
      <c r="C105" s="183"/>
      <c r="D105" s="183"/>
      <c r="E105" s="183"/>
      <c r="F105" s="189"/>
      <c r="G105" s="183"/>
      <c r="H105" s="183"/>
      <c r="I105" s="183"/>
      <c r="J105" s="183"/>
      <c r="K105" s="183"/>
      <c r="L105" s="183"/>
      <c r="M105" s="183"/>
      <c r="N105" s="183"/>
      <c r="O105" s="183"/>
      <c r="P105" s="183"/>
      <c r="Q105" s="183"/>
      <c r="R105" s="183"/>
      <c r="S105" s="183"/>
    </row>
    <row r="106" spans="3:19" customFormat="1" x14ac:dyDescent="0.25">
      <c r="C106" s="183"/>
      <c r="D106" s="183"/>
      <c r="E106" s="183"/>
      <c r="F106" s="189"/>
      <c r="G106" s="183"/>
      <c r="H106" s="183"/>
      <c r="I106" s="183"/>
      <c r="J106" s="183"/>
      <c r="K106" s="183"/>
      <c r="L106" s="183"/>
      <c r="M106" s="183"/>
      <c r="N106" s="183"/>
      <c r="O106" s="183"/>
      <c r="P106" s="183"/>
      <c r="Q106" s="183"/>
      <c r="R106" s="183"/>
      <c r="S106" s="183"/>
    </row>
    <row r="107" spans="3:19" customFormat="1" x14ac:dyDescent="0.25">
      <c r="C107" s="183"/>
      <c r="D107" s="183"/>
      <c r="E107" s="183"/>
      <c r="F107" s="189"/>
      <c r="G107" s="183"/>
      <c r="H107" s="183"/>
      <c r="I107" s="183"/>
      <c r="J107" s="183"/>
      <c r="K107" s="183"/>
      <c r="L107" s="183"/>
      <c r="M107" s="183"/>
      <c r="N107" s="183"/>
      <c r="O107" s="183"/>
      <c r="P107" s="183"/>
      <c r="Q107" s="183"/>
      <c r="R107" s="183"/>
      <c r="S107" s="183"/>
    </row>
    <row r="108" spans="3:19" customFormat="1" x14ac:dyDescent="0.25">
      <c r="C108" s="183"/>
      <c r="D108" s="183"/>
      <c r="E108" s="183"/>
      <c r="F108" s="189"/>
      <c r="G108" s="183"/>
      <c r="H108" s="183"/>
      <c r="I108" s="183"/>
      <c r="J108" s="183"/>
      <c r="K108" s="183"/>
      <c r="L108" s="183"/>
      <c r="M108" s="183"/>
      <c r="N108" s="183"/>
      <c r="O108" s="183"/>
      <c r="P108" s="183"/>
      <c r="Q108" s="183"/>
      <c r="R108" s="183"/>
      <c r="S108" s="183"/>
    </row>
    <row r="109" spans="3:19" customFormat="1" x14ac:dyDescent="0.25">
      <c r="C109" s="183"/>
      <c r="D109" s="183"/>
      <c r="E109" s="183"/>
      <c r="F109" s="189"/>
      <c r="G109" s="183"/>
      <c r="H109" s="183"/>
      <c r="I109" s="183"/>
      <c r="J109" s="183"/>
      <c r="K109" s="183"/>
      <c r="L109" s="183"/>
      <c r="M109" s="183"/>
      <c r="N109" s="183"/>
      <c r="O109" s="183"/>
      <c r="P109" s="183"/>
      <c r="Q109" s="183"/>
      <c r="R109" s="183"/>
      <c r="S109" s="183"/>
    </row>
    <row r="110" spans="3:19" customFormat="1" x14ac:dyDescent="0.25">
      <c r="C110" s="183"/>
      <c r="D110" s="183"/>
      <c r="E110" s="183"/>
      <c r="F110" s="189"/>
      <c r="G110" s="183"/>
      <c r="H110" s="183"/>
      <c r="I110" s="183"/>
      <c r="J110" s="183"/>
      <c r="K110" s="183"/>
      <c r="L110" s="183"/>
      <c r="M110" s="183"/>
      <c r="N110" s="183"/>
      <c r="O110" s="183"/>
      <c r="P110" s="183"/>
      <c r="Q110" s="183"/>
      <c r="R110" s="183"/>
      <c r="S110" s="183"/>
    </row>
    <row r="111" spans="3:19" customFormat="1" x14ac:dyDescent="0.25">
      <c r="C111" s="183"/>
      <c r="D111" s="183"/>
      <c r="E111" s="183"/>
      <c r="F111" s="189"/>
      <c r="G111" s="183"/>
      <c r="H111" s="183"/>
      <c r="I111" s="183"/>
      <c r="J111" s="183"/>
      <c r="K111" s="183"/>
      <c r="L111" s="183"/>
      <c r="M111" s="183"/>
      <c r="N111" s="183"/>
      <c r="O111" s="183"/>
      <c r="P111" s="183"/>
      <c r="Q111" s="183"/>
      <c r="R111" s="183"/>
      <c r="S111" s="183"/>
    </row>
    <row r="112" spans="3:19" customFormat="1" x14ac:dyDescent="0.25">
      <c r="C112" s="183"/>
      <c r="D112" s="183"/>
      <c r="E112" s="183"/>
      <c r="F112" s="189"/>
      <c r="G112" s="183"/>
      <c r="H112" s="183"/>
      <c r="I112" s="183"/>
      <c r="J112" s="183"/>
      <c r="K112" s="183"/>
      <c r="L112" s="183"/>
      <c r="M112" s="183"/>
      <c r="N112" s="183"/>
      <c r="O112" s="183"/>
      <c r="P112" s="183"/>
      <c r="Q112" s="183"/>
      <c r="R112" s="183"/>
      <c r="S112" s="183"/>
    </row>
    <row r="113" spans="3:19" customFormat="1" x14ac:dyDescent="0.25">
      <c r="C113" s="183"/>
      <c r="D113" s="183"/>
      <c r="E113" s="183"/>
      <c r="F113" s="189"/>
      <c r="G113" s="183"/>
      <c r="H113" s="183"/>
      <c r="I113" s="183"/>
      <c r="J113" s="183"/>
      <c r="K113" s="183"/>
      <c r="L113" s="183"/>
      <c r="M113" s="183"/>
      <c r="N113" s="183"/>
      <c r="O113" s="183"/>
      <c r="P113" s="183"/>
      <c r="Q113" s="183"/>
      <c r="R113" s="183"/>
      <c r="S113" s="183"/>
    </row>
    <row r="114" spans="3:19" customFormat="1" x14ac:dyDescent="0.25">
      <c r="C114" s="183"/>
      <c r="D114" s="183"/>
      <c r="E114" s="183"/>
      <c r="F114" s="189"/>
      <c r="G114" s="183"/>
      <c r="H114" s="183"/>
      <c r="I114" s="183"/>
      <c r="J114" s="183"/>
      <c r="K114" s="183"/>
      <c r="L114" s="183"/>
      <c r="M114" s="183"/>
      <c r="N114" s="183"/>
      <c r="O114" s="183"/>
      <c r="P114" s="183"/>
      <c r="Q114" s="183"/>
      <c r="R114" s="183"/>
      <c r="S114" s="183"/>
    </row>
    <row r="115" spans="3:19" customFormat="1" x14ac:dyDescent="0.25">
      <c r="C115" s="183"/>
      <c r="D115" s="183"/>
      <c r="E115" s="183"/>
      <c r="F115" s="189"/>
      <c r="G115" s="183"/>
      <c r="H115" s="183"/>
      <c r="I115" s="183"/>
      <c r="J115" s="183"/>
      <c r="K115" s="183"/>
      <c r="L115" s="183"/>
      <c r="M115" s="183"/>
      <c r="N115" s="183"/>
      <c r="O115" s="183"/>
      <c r="P115" s="183"/>
      <c r="Q115" s="183"/>
      <c r="R115" s="183"/>
      <c r="S115" s="183"/>
    </row>
    <row r="116" spans="3:19" customFormat="1" x14ac:dyDescent="0.25">
      <c r="C116" s="183"/>
      <c r="D116" s="183"/>
      <c r="E116" s="183"/>
      <c r="F116" s="189"/>
      <c r="G116" s="183"/>
      <c r="H116" s="183"/>
      <c r="I116" s="183"/>
      <c r="J116" s="183"/>
      <c r="K116" s="183"/>
      <c r="L116" s="183"/>
      <c r="M116" s="183"/>
      <c r="N116" s="183"/>
      <c r="O116" s="183"/>
      <c r="P116" s="183"/>
      <c r="Q116" s="183"/>
      <c r="R116" s="183"/>
      <c r="S116" s="183"/>
    </row>
    <row r="117" spans="3:19" customFormat="1" x14ac:dyDescent="0.25">
      <c r="C117" s="183"/>
      <c r="D117" s="183"/>
      <c r="E117" s="183"/>
      <c r="F117" s="189"/>
      <c r="G117" s="183"/>
      <c r="H117" s="183"/>
      <c r="I117" s="183"/>
      <c r="J117" s="183"/>
      <c r="K117" s="183"/>
      <c r="L117" s="183"/>
      <c r="M117" s="183"/>
      <c r="N117" s="183"/>
      <c r="O117" s="183"/>
      <c r="P117" s="183"/>
      <c r="Q117" s="183"/>
      <c r="R117" s="183"/>
      <c r="S117" s="183"/>
    </row>
    <row r="118" spans="3:19" customFormat="1" x14ac:dyDescent="0.25">
      <c r="C118" s="183"/>
      <c r="D118" s="183"/>
      <c r="E118" s="183"/>
      <c r="F118" s="189"/>
      <c r="G118" s="183"/>
      <c r="H118" s="183"/>
      <c r="I118" s="183"/>
      <c r="J118" s="183"/>
      <c r="K118" s="183"/>
      <c r="L118" s="183"/>
      <c r="M118" s="183"/>
      <c r="N118" s="183"/>
      <c r="O118" s="183"/>
      <c r="P118" s="183"/>
      <c r="Q118" s="183"/>
      <c r="R118" s="183"/>
      <c r="S118" s="183"/>
    </row>
    <row r="119" spans="3:19" customFormat="1" x14ac:dyDescent="0.25">
      <c r="C119" s="183"/>
      <c r="D119" s="183"/>
      <c r="E119" s="183"/>
      <c r="F119" s="189"/>
      <c r="G119" s="183"/>
      <c r="H119" s="183"/>
      <c r="I119" s="183"/>
      <c r="J119" s="183"/>
      <c r="K119" s="183"/>
      <c r="L119" s="183"/>
      <c r="M119" s="183"/>
      <c r="N119" s="183"/>
      <c r="O119" s="183"/>
      <c r="P119" s="183"/>
      <c r="Q119" s="183"/>
      <c r="R119" s="183"/>
      <c r="S119" s="183"/>
    </row>
    <row r="120" spans="3:19" customFormat="1" x14ac:dyDescent="0.25">
      <c r="C120" s="183"/>
      <c r="D120" s="183"/>
      <c r="E120" s="183"/>
      <c r="F120" s="189"/>
      <c r="G120" s="183"/>
      <c r="H120" s="183"/>
      <c r="I120" s="183"/>
      <c r="J120" s="183"/>
      <c r="K120" s="183"/>
      <c r="L120" s="183"/>
      <c r="M120" s="183"/>
      <c r="N120" s="183"/>
      <c r="O120" s="183"/>
      <c r="P120" s="183"/>
      <c r="Q120" s="183"/>
      <c r="R120" s="183"/>
      <c r="S120" s="183"/>
    </row>
    <row r="121" spans="3:19" customFormat="1" x14ac:dyDescent="0.25">
      <c r="C121" s="183"/>
      <c r="D121" s="183"/>
      <c r="E121" s="183"/>
      <c r="F121" s="189"/>
      <c r="G121" s="183"/>
      <c r="H121" s="183"/>
      <c r="I121" s="183"/>
      <c r="J121" s="183"/>
      <c r="K121" s="183"/>
      <c r="L121" s="183"/>
      <c r="M121" s="183"/>
      <c r="N121" s="183"/>
      <c r="O121" s="183"/>
      <c r="P121" s="183"/>
      <c r="Q121" s="183"/>
      <c r="R121" s="183"/>
      <c r="S121" s="183"/>
    </row>
    <row r="122" spans="3:19" customFormat="1" x14ac:dyDescent="0.25">
      <c r="C122" s="183"/>
      <c r="D122" s="183"/>
      <c r="E122" s="183"/>
      <c r="F122" s="189"/>
      <c r="G122" s="183"/>
      <c r="H122" s="183"/>
      <c r="I122" s="183"/>
      <c r="J122" s="183"/>
      <c r="K122" s="183"/>
      <c r="L122" s="183"/>
      <c r="M122" s="183"/>
      <c r="N122" s="183"/>
      <c r="O122" s="183"/>
      <c r="P122" s="183"/>
      <c r="Q122" s="183"/>
      <c r="R122" s="183"/>
      <c r="S122" s="183"/>
    </row>
    <row r="123" spans="3:19" customFormat="1" x14ac:dyDescent="0.25">
      <c r="C123" s="183"/>
      <c r="D123" s="183"/>
      <c r="E123" s="183"/>
      <c r="F123" s="189"/>
      <c r="G123" s="183"/>
      <c r="H123" s="183"/>
      <c r="I123" s="183"/>
      <c r="J123" s="183"/>
      <c r="K123" s="183"/>
      <c r="L123" s="183"/>
      <c r="M123" s="183"/>
      <c r="N123" s="183"/>
      <c r="O123" s="183"/>
      <c r="P123" s="183"/>
      <c r="Q123" s="183"/>
      <c r="R123" s="183"/>
      <c r="S123" s="183"/>
    </row>
    <row r="124" spans="3:19" customFormat="1" x14ac:dyDescent="0.25">
      <c r="C124" s="183"/>
      <c r="D124" s="183"/>
      <c r="E124" s="183"/>
      <c r="F124" s="189"/>
      <c r="G124" s="183"/>
      <c r="H124" s="183"/>
      <c r="I124" s="183"/>
      <c r="J124" s="183"/>
      <c r="K124" s="183"/>
      <c r="L124" s="183"/>
      <c r="M124" s="183"/>
      <c r="N124" s="183"/>
      <c r="O124" s="183"/>
      <c r="P124" s="183"/>
      <c r="Q124" s="183"/>
      <c r="R124" s="183"/>
      <c r="S124" s="183"/>
    </row>
    <row r="125" spans="3:19" customFormat="1" x14ac:dyDescent="0.25">
      <c r="C125" s="183"/>
      <c r="D125" s="183"/>
      <c r="E125" s="183"/>
      <c r="F125" s="189"/>
      <c r="G125" s="183"/>
      <c r="H125" s="183"/>
      <c r="I125" s="183"/>
      <c r="J125" s="183"/>
      <c r="K125" s="183"/>
      <c r="L125" s="183"/>
      <c r="M125" s="183"/>
      <c r="N125" s="183"/>
      <c r="O125" s="183"/>
      <c r="P125" s="183"/>
      <c r="Q125" s="183"/>
      <c r="R125" s="183"/>
      <c r="S125" s="183"/>
    </row>
    <row r="126" spans="3:19" customFormat="1" x14ac:dyDescent="0.25">
      <c r="C126" s="183"/>
      <c r="D126" s="183"/>
      <c r="E126" s="183"/>
      <c r="F126" s="189"/>
      <c r="G126" s="183"/>
      <c r="H126" s="183"/>
      <c r="I126" s="183"/>
      <c r="J126" s="183"/>
      <c r="K126" s="183"/>
      <c r="L126" s="183"/>
      <c r="M126" s="183"/>
      <c r="N126" s="183"/>
      <c r="O126" s="183"/>
      <c r="P126" s="183"/>
      <c r="Q126" s="183"/>
      <c r="R126" s="183"/>
      <c r="S126" s="183"/>
    </row>
    <row r="127" spans="3:19" customFormat="1" x14ac:dyDescent="0.25">
      <c r="C127" s="183"/>
      <c r="D127" s="183"/>
      <c r="E127" s="183"/>
      <c r="F127" s="189"/>
      <c r="G127" s="183"/>
      <c r="H127" s="183"/>
      <c r="I127" s="183"/>
      <c r="J127" s="183"/>
      <c r="K127" s="183"/>
      <c r="L127" s="183"/>
      <c r="M127" s="183"/>
      <c r="N127" s="183"/>
      <c r="O127" s="183"/>
      <c r="P127" s="183"/>
      <c r="Q127" s="183"/>
      <c r="R127" s="183"/>
      <c r="S127" s="183"/>
    </row>
    <row r="128" spans="3:19" customFormat="1" x14ac:dyDescent="0.25">
      <c r="C128" s="183"/>
      <c r="D128" s="183"/>
      <c r="E128" s="183"/>
      <c r="F128" s="189"/>
      <c r="G128" s="183"/>
      <c r="H128" s="183"/>
      <c r="I128" s="183"/>
      <c r="J128" s="183"/>
      <c r="K128" s="183"/>
      <c r="L128" s="183"/>
      <c r="M128" s="183"/>
      <c r="N128" s="183"/>
      <c r="O128" s="183"/>
      <c r="P128" s="183"/>
      <c r="Q128" s="183"/>
      <c r="R128" s="183"/>
      <c r="S128" s="183"/>
    </row>
    <row r="129" spans="3:19" customFormat="1" x14ac:dyDescent="0.25">
      <c r="C129" s="183"/>
      <c r="D129" s="183"/>
      <c r="E129" s="183"/>
      <c r="F129" s="189"/>
      <c r="G129" s="183"/>
      <c r="H129" s="183"/>
      <c r="I129" s="183"/>
      <c r="J129" s="183"/>
      <c r="K129" s="183"/>
      <c r="L129" s="183"/>
      <c r="M129" s="183"/>
      <c r="N129" s="183"/>
      <c r="O129" s="183"/>
      <c r="P129" s="183"/>
      <c r="Q129" s="183"/>
      <c r="R129" s="183"/>
      <c r="S129" s="183"/>
    </row>
    <row r="130" spans="3:19" customFormat="1" x14ac:dyDescent="0.25">
      <c r="C130" s="183"/>
      <c r="D130" s="183"/>
      <c r="E130" s="183"/>
      <c r="F130" s="189"/>
      <c r="G130" s="183"/>
      <c r="H130" s="183"/>
      <c r="I130" s="183"/>
      <c r="J130" s="183"/>
      <c r="K130" s="183"/>
      <c r="L130" s="183"/>
      <c r="M130" s="183"/>
      <c r="N130" s="183"/>
      <c r="O130" s="183"/>
      <c r="P130" s="183"/>
      <c r="Q130" s="183"/>
      <c r="R130" s="183"/>
      <c r="S130" s="183"/>
    </row>
    <row r="131" spans="3:19" customFormat="1" x14ac:dyDescent="0.25">
      <c r="C131" s="183"/>
      <c r="D131" s="183"/>
      <c r="E131" s="183"/>
      <c r="F131" s="189"/>
      <c r="G131" s="183"/>
      <c r="H131" s="183"/>
      <c r="I131" s="183"/>
      <c r="J131" s="183"/>
      <c r="K131" s="183"/>
      <c r="L131" s="183"/>
      <c r="M131" s="183"/>
      <c r="N131" s="183"/>
      <c r="O131" s="183"/>
      <c r="P131" s="183"/>
      <c r="Q131" s="183"/>
      <c r="R131" s="183"/>
      <c r="S131" s="183"/>
    </row>
    <row r="132" spans="3:19" customFormat="1" x14ac:dyDescent="0.25">
      <c r="C132" s="183"/>
      <c r="D132" s="183"/>
      <c r="E132" s="183"/>
      <c r="F132" s="189"/>
      <c r="G132" s="183"/>
      <c r="H132" s="183"/>
      <c r="I132" s="183"/>
      <c r="J132" s="183"/>
      <c r="K132" s="183"/>
      <c r="L132" s="183"/>
      <c r="M132" s="183"/>
      <c r="N132" s="183"/>
      <c r="O132" s="183"/>
      <c r="P132" s="183"/>
      <c r="Q132" s="183"/>
      <c r="R132" s="183"/>
      <c r="S132" s="183"/>
    </row>
    <row r="133" spans="3:19" customFormat="1" x14ac:dyDescent="0.25">
      <c r="C133" s="183"/>
      <c r="D133" s="183"/>
      <c r="E133" s="183"/>
      <c r="F133" s="189"/>
      <c r="G133" s="183"/>
      <c r="H133" s="183"/>
      <c r="I133" s="183"/>
      <c r="J133" s="183"/>
      <c r="K133" s="183"/>
      <c r="L133" s="183"/>
      <c r="M133" s="183"/>
      <c r="N133" s="183"/>
      <c r="O133" s="183"/>
      <c r="P133" s="183"/>
      <c r="Q133" s="183"/>
      <c r="R133" s="183"/>
      <c r="S133" s="183"/>
    </row>
    <row r="134" spans="3:19" customFormat="1" x14ac:dyDescent="0.25">
      <c r="C134" s="183"/>
      <c r="D134" s="183"/>
      <c r="E134" s="183"/>
      <c r="F134" s="189"/>
      <c r="G134" s="183"/>
      <c r="H134" s="183"/>
      <c r="I134" s="183"/>
      <c r="J134" s="183"/>
      <c r="K134" s="183"/>
      <c r="L134" s="183"/>
      <c r="M134" s="183"/>
      <c r="N134" s="183"/>
      <c r="O134" s="183"/>
      <c r="P134" s="183"/>
      <c r="Q134" s="183"/>
      <c r="R134" s="183"/>
      <c r="S134" s="183"/>
    </row>
    <row r="135" spans="3:19" customFormat="1" x14ac:dyDescent="0.25">
      <c r="C135" s="183"/>
      <c r="D135" s="183"/>
      <c r="E135" s="183"/>
      <c r="F135" s="189"/>
      <c r="G135" s="183"/>
      <c r="H135" s="183"/>
      <c r="I135" s="183"/>
      <c r="J135" s="183"/>
      <c r="K135" s="183"/>
      <c r="L135" s="183"/>
      <c r="M135" s="183"/>
      <c r="N135" s="183"/>
      <c r="O135" s="183"/>
      <c r="P135" s="183"/>
      <c r="Q135" s="183"/>
      <c r="R135" s="183"/>
      <c r="S135" s="183"/>
    </row>
    <row r="136" spans="3:19" customFormat="1" x14ac:dyDescent="0.25">
      <c r="C136" s="183"/>
      <c r="D136" s="183"/>
      <c r="E136" s="183"/>
      <c r="F136" s="189"/>
      <c r="G136" s="183"/>
      <c r="H136" s="183"/>
      <c r="I136" s="183"/>
      <c r="J136" s="183"/>
      <c r="K136" s="183"/>
      <c r="L136" s="183"/>
      <c r="M136" s="183"/>
      <c r="N136" s="183"/>
      <c r="O136" s="183"/>
      <c r="P136" s="183"/>
      <c r="Q136" s="183"/>
      <c r="R136" s="183"/>
      <c r="S136" s="183"/>
    </row>
    <row r="137" spans="3:19" customFormat="1" x14ac:dyDescent="0.25">
      <c r="C137" s="183"/>
      <c r="D137" s="183"/>
      <c r="E137" s="183"/>
      <c r="F137" s="189"/>
      <c r="G137" s="183"/>
      <c r="H137" s="183"/>
      <c r="I137" s="183"/>
      <c r="J137" s="183"/>
      <c r="K137" s="183"/>
      <c r="L137" s="183"/>
      <c r="M137" s="183"/>
      <c r="N137" s="183"/>
      <c r="O137" s="183"/>
      <c r="P137" s="183"/>
      <c r="Q137" s="183"/>
      <c r="R137" s="183"/>
      <c r="S137" s="183"/>
    </row>
    <row r="138" spans="3:19" customFormat="1" x14ac:dyDescent="0.25">
      <c r="C138" s="183"/>
      <c r="D138" s="183"/>
      <c r="E138" s="183"/>
      <c r="F138" s="189"/>
      <c r="G138" s="183"/>
      <c r="H138" s="183"/>
      <c r="I138" s="183"/>
      <c r="J138" s="183"/>
      <c r="K138" s="183"/>
      <c r="L138" s="183"/>
      <c r="M138" s="183"/>
      <c r="N138" s="183"/>
      <c r="O138" s="183"/>
      <c r="P138" s="183"/>
      <c r="Q138" s="183"/>
      <c r="R138" s="183"/>
      <c r="S138" s="183"/>
    </row>
    <row r="139" spans="3:19" customFormat="1" x14ac:dyDescent="0.25">
      <c r="C139" s="183"/>
      <c r="D139" s="183"/>
      <c r="E139" s="183"/>
      <c r="F139" s="189"/>
      <c r="G139" s="183"/>
      <c r="H139" s="183"/>
      <c r="I139" s="183"/>
      <c r="J139" s="183"/>
      <c r="K139" s="183"/>
      <c r="L139" s="183"/>
      <c r="M139" s="183"/>
      <c r="N139" s="183"/>
      <c r="O139" s="183"/>
      <c r="P139" s="183"/>
      <c r="Q139" s="183"/>
      <c r="R139" s="183"/>
      <c r="S139" s="183"/>
    </row>
    <row r="140" spans="3:19" customFormat="1" x14ac:dyDescent="0.25">
      <c r="C140" s="183"/>
      <c r="D140" s="183"/>
      <c r="E140" s="183"/>
      <c r="F140" s="189"/>
      <c r="G140" s="183"/>
      <c r="H140" s="183"/>
      <c r="I140" s="183"/>
      <c r="J140" s="183"/>
      <c r="K140" s="183"/>
      <c r="L140" s="183"/>
      <c r="M140" s="183"/>
      <c r="N140" s="183"/>
      <c r="O140" s="183"/>
      <c r="P140" s="183"/>
      <c r="Q140" s="183"/>
      <c r="R140" s="183"/>
      <c r="S140" s="183"/>
    </row>
    <row r="141" spans="3:19" customFormat="1" x14ac:dyDescent="0.25">
      <c r="C141" s="183"/>
      <c r="D141" s="183"/>
      <c r="E141" s="183"/>
      <c r="F141" s="189"/>
      <c r="G141" s="183"/>
      <c r="H141" s="183"/>
      <c r="I141" s="183"/>
      <c r="J141" s="183"/>
      <c r="K141" s="183"/>
      <c r="L141" s="183"/>
      <c r="M141" s="183"/>
      <c r="N141" s="183"/>
      <c r="O141" s="183"/>
      <c r="P141" s="183"/>
      <c r="Q141" s="183"/>
      <c r="R141" s="183"/>
      <c r="S141" s="183"/>
    </row>
    <row r="142" spans="3:19" customFormat="1" x14ac:dyDescent="0.25">
      <c r="C142" s="183"/>
      <c r="D142" s="183"/>
      <c r="E142" s="183"/>
      <c r="F142" s="189"/>
      <c r="G142" s="183"/>
      <c r="H142" s="183"/>
      <c r="I142" s="183"/>
      <c r="J142" s="183"/>
      <c r="K142" s="183"/>
      <c r="L142" s="183"/>
      <c r="M142" s="183"/>
      <c r="N142" s="183"/>
      <c r="O142" s="183"/>
      <c r="P142" s="183"/>
      <c r="Q142" s="183"/>
      <c r="R142" s="183"/>
      <c r="S142" s="183"/>
    </row>
    <row r="143" spans="3:19" customFormat="1" x14ac:dyDescent="0.25">
      <c r="C143" s="183"/>
      <c r="D143" s="183"/>
      <c r="E143" s="183"/>
      <c r="F143" s="189"/>
      <c r="G143" s="183"/>
      <c r="H143" s="183"/>
      <c r="I143" s="183"/>
      <c r="J143" s="183"/>
      <c r="K143" s="183"/>
      <c r="L143" s="183"/>
      <c r="M143" s="183"/>
      <c r="N143" s="183"/>
      <c r="O143" s="183"/>
      <c r="P143" s="183"/>
      <c r="Q143" s="183"/>
      <c r="R143" s="183"/>
      <c r="S143" s="183"/>
    </row>
    <row r="144" spans="3:19" customFormat="1" x14ac:dyDescent="0.25">
      <c r="C144" s="183"/>
      <c r="D144" s="183"/>
      <c r="E144" s="183"/>
      <c r="F144" s="189"/>
      <c r="G144" s="183"/>
      <c r="H144" s="183"/>
      <c r="I144" s="183"/>
      <c r="J144" s="183"/>
      <c r="K144" s="183"/>
      <c r="L144" s="183"/>
      <c r="M144" s="183"/>
      <c r="N144" s="183"/>
      <c r="O144" s="183"/>
      <c r="P144" s="183"/>
      <c r="Q144" s="183"/>
      <c r="R144" s="183"/>
      <c r="S144" s="183"/>
    </row>
    <row r="145" spans="3:19" customFormat="1" x14ac:dyDescent="0.25">
      <c r="C145" s="183"/>
      <c r="D145" s="183"/>
      <c r="E145" s="183"/>
      <c r="F145" s="189"/>
      <c r="G145" s="183"/>
      <c r="H145" s="183"/>
      <c r="I145" s="183"/>
      <c r="J145" s="183"/>
      <c r="K145" s="183"/>
      <c r="L145" s="183"/>
      <c r="M145" s="183"/>
      <c r="N145" s="183"/>
      <c r="O145" s="183"/>
      <c r="P145" s="183"/>
      <c r="Q145" s="183"/>
      <c r="R145" s="183"/>
      <c r="S145" s="183"/>
    </row>
    <row r="146" spans="3:19" customFormat="1" x14ac:dyDescent="0.25">
      <c r="C146" s="183"/>
      <c r="D146" s="183"/>
      <c r="E146" s="183"/>
      <c r="F146" s="189"/>
      <c r="G146" s="183"/>
      <c r="H146" s="183"/>
      <c r="I146" s="183"/>
      <c r="J146" s="183"/>
      <c r="K146" s="183"/>
      <c r="L146" s="183"/>
      <c r="M146" s="183"/>
      <c r="N146" s="183"/>
      <c r="O146" s="183"/>
      <c r="P146" s="183"/>
      <c r="Q146" s="183"/>
      <c r="R146" s="183"/>
      <c r="S146" s="183"/>
    </row>
    <row r="147" spans="3:19" customFormat="1" x14ac:dyDescent="0.25">
      <c r="C147" s="183"/>
      <c r="D147" s="183"/>
      <c r="E147" s="183"/>
      <c r="F147" s="189"/>
      <c r="G147" s="183"/>
      <c r="H147" s="183"/>
      <c r="I147" s="183"/>
      <c r="J147" s="183"/>
      <c r="K147" s="183"/>
      <c r="L147" s="183"/>
      <c r="M147" s="183"/>
      <c r="N147" s="183"/>
      <c r="O147" s="183"/>
      <c r="P147" s="183"/>
      <c r="Q147" s="183"/>
      <c r="R147" s="183"/>
      <c r="S147" s="183"/>
    </row>
    <row r="148" spans="3:19" customFormat="1" x14ac:dyDescent="0.25">
      <c r="C148" s="183"/>
      <c r="D148" s="183"/>
      <c r="E148" s="183"/>
      <c r="F148" s="189"/>
      <c r="G148" s="183"/>
      <c r="H148" s="183"/>
      <c r="I148" s="183"/>
      <c r="J148" s="183"/>
      <c r="K148" s="183"/>
      <c r="L148" s="183"/>
      <c r="M148" s="183"/>
      <c r="N148" s="183"/>
      <c r="O148" s="183"/>
      <c r="P148" s="183"/>
      <c r="Q148" s="183"/>
      <c r="R148" s="183"/>
      <c r="S148" s="183"/>
    </row>
    <row r="149" spans="3:19" customFormat="1" x14ac:dyDescent="0.25">
      <c r="C149" s="183"/>
      <c r="D149" s="183"/>
      <c r="E149" s="183"/>
      <c r="F149" s="189"/>
      <c r="G149" s="183"/>
      <c r="H149" s="183"/>
      <c r="I149" s="183"/>
      <c r="J149" s="183"/>
      <c r="K149" s="183"/>
      <c r="L149" s="183"/>
      <c r="M149" s="183"/>
      <c r="N149" s="183"/>
      <c r="O149" s="183"/>
      <c r="P149" s="183"/>
      <c r="Q149" s="183"/>
      <c r="R149" s="183"/>
      <c r="S149" s="183"/>
    </row>
    <row r="150" spans="3:19" customFormat="1" x14ac:dyDescent="0.25">
      <c r="C150" s="183"/>
      <c r="D150" s="183"/>
      <c r="E150" s="183"/>
      <c r="F150" s="189"/>
      <c r="G150" s="183"/>
      <c r="H150" s="183"/>
      <c r="I150" s="183"/>
      <c r="J150" s="183"/>
      <c r="K150" s="183"/>
      <c r="L150" s="183"/>
      <c r="M150" s="183"/>
      <c r="N150" s="183"/>
      <c r="O150" s="183"/>
      <c r="P150" s="183"/>
      <c r="Q150" s="183"/>
      <c r="R150" s="183"/>
      <c r="S150" s="183"/>
    </row>
    <row r="151" spans="3:19" customFormat="1" x14ac:dyDescent="0.25">
      <c r="C151" s="183"/>
      <c r="D151" s="183"/>
      <c r="E151" s="183"/>
      <c r="F151" s="189"/>
      <c r="G151" s="183"/>
      <c r="H151" s="183"/>
      <c r="I151" s="183"/>
      <c r="J151" s="183"/>
      <c r="K151" s="183"/>
      <c r="L151" s="183"/>
      <c r="M151" s="183"/>
      <c r="N151" s="183"/>
      <c r="O151" s="183"/>
      <c r="P151" s="183"/>
      <c r="Q151" s="183"/>
      <c r="R151" s="183"/>
      <c r="S151" s="183"/>
    </row>
    <row r="152" spans="3:19" customFormat="1" x14ac:dyDescent="0.25">
      <c r="C152" s="183"/>
      <c r="D152" s="183"/>
      <c r="E152" s="183"/>
      <c r="F152" s="189"/>
      <c r="G152" s="183"/>
      <c r="H152" s="183"/>
      <c r="I152" s="183"/>
      <c r="J152" s="183"/>
      <c r="K152" s="183"/>
      <c r="L152" s="183"/>
      <c r="M152" s="183"/>
      <c r="N152" s="183"/>
      <c r="O152" s="183"/>
      <c r="P152" s="183"/>
      <c r="Q152" s="183"/>
      <c r="R152" s="183"/>
      <c r="S152" s="183"/>
    </row>
    <row r="153" spans="3:19" customFormat="1" x14ac:dyDescent="0.25">
      <c r="C153" s="183"/>
      <c r="D153" s="183"/>
      <c r="E153" s="183"/>
      <c r="F153" s="189"/>
      <c r="G153" s="183"/>
      <c r="H153" s="183"/>
      <c r="I153" s="183"/>
      <c r="J153" s="183"/>
      <c r="K153" s="183"/>
      <c r="L153" s="183"/>
      <c r="M153" s="183"/>
      <c r="N153" s="183"/>
      <c r="O153" s="183"/>
      <c r="P153" s="183"/>
      <c r="Q153" s="183"/>
      <c r="R153" s="183"/>
      <c r="S153" s="183"/>
    </row>
    <row r="154" spans="3:19" customFormat="1" x14ac:dyDescent="0.25">
      <c r="C154" s="183"/>
      <c r="D154" s="183"/>
      <c r="E154" s="183"/>
      <c r="F154" s="189"/>
      <c r="G154" s="183"/>
      <c r="H154" s="183"/>
      <c r="I154" s="183"/>
      <c r="J154" s="183"/>
      <c r="K154" s="183"/>
      <c r="L154" s="183"/>
      <c r="M154" s="183"/>
      <c r="N154" s="183"/>
      <c r="O154" s="183"/>
      <c r="P154" s="183"/>
      <c r="Q154" s="183"/>
      <c r="R154" s="183"/>
      <c r="S154" s="183"/>
    </row>
    <row r="155" spans="3:19" customFormat="1" x14ac:dyDescent="0.25">
      <c r="C155" s="183"/>
      <c r="D155" s="183"/>
      <c r="E155" s="183"/>
      <c r="F155" s="189"/>
      <c r="G155" s="183"/>
      <c r="H155" s="183"/>
      <c r="I155" s="183"/>
      <c r="J155" s="183"/>
      <c r="K155" s="183"/>
      <c r="L155" s="183"/>
      <c r="M155" s="183"/>
      <c r="N155" s="183"/>
      <c r="O155" s="183"/>
      <c r="P155" s="183"/>
      <c r="Q155" s="183"/>
      <c r="R155" s="183"/>
      <c r="S155" s="183"/>
    </row>
    <row r="156" spans="3:19" customFormat="1" x14ac:dyDescent="0.25">
      <c r="C156" s="183"/>
      <c r="D156" s="183"/>
      <c r="E156" s="183"/>
      <c r="F156" s="189"/>
      <c r="G156" s="183"/>
      <c r="H156" s="183"/>
      <c r="I156" s="183"/>
      <c r="J156" s="183"/>
      <c r="K156" s="183"/>
      <c r="L156" s="183"/>
      <c r="M156" s="183"/>
      <c r="N156" s="183"/>
      <c r="O156" s="183"/>
      <c r="P156" s="183"/>
      <c r="Q156" s="183"/>
      <c r="R156" s="183"/>
      <c r="S156" s="183"/>
    </row>
    <row r="157" spans="3:19" customFormat="1" x14ac:dyDescent="0.25">
      <c r="C157" s="183"/>
      <c r="D157" s="183"/>
      <c r="E157" s="183"/>
      <c r="F157" s="189"/>
      <c r="G157" s="183"/>
      <c r="H157" s="183"/>
      <c r="I157" s="183"/>
      <c r="J157" s="183"/>
      <c r="K157" s="183"/>
      <c r="L157" s="183"/>
      <c r="M157" s="183"/>
      <c r="N157" s="183"/>
      <c r="O157" s="183"/>
      <c r="P157" s="183"/>
      <c r="Q157" s="183"/>
      <c r="R157" s="183"/>
      <c r="S157" s="183"/>
    </row>
    <row r="158" spans="3:19" customFormat="1" x14ac:dyDescent="0.25">
      <c r="C158" s="183"/>
      <c r="D158" s="183"/>
      <c r="E158" s="183"/>
      <c r="F158" s="189"/>
      <c r="G158" s="183"/>
      <c r="H158" s="183"/>
      <c r="I158" s="183"/>
      <c r="J158" s="183"/>
      <c r="K158" s="183"/>
      <c r="L158" s="183"/>
      <c r="M158" s="183"/>
      <c r="N158" s="183"/>
      <c r="O158" s="183"/>
      <c r="P158" s="183"/>
      <c r="Q158" s="183"/>
      <c r="R158" s="183"/>
      <c r="S158" s="183"/>
    </row>
    <row r="159" spans="3:19" customFormat="1" x14ac:dyDescent="0.25">
      <c r="C159" s="183"/>
      <c r="D159" s="183"/>
      <c r="E159" s="183"/>
      <c r="F159" s="189"/>
      <c r="G159" s="183"/>
      <c r="H159" s="183"/>
      <c r="I159" s="183"/>
      <c r="J159" s="183"/>
      <c r="K159" s="183"/>
      <c r="L159" s="183"/>
      <c r="M159" s="183"/>
      <c r="N159" s="183"/>
      <c r="O159" s="183"/>
      <c r="P159" s="183"/>
      <c r="Q159" s="183"/>
      <c r="R159" s="183"/>
      <c r="S159" s="183"/>
    </row>
    <row r="160" spans="3:19" customFormat="1" x14ac:dyDescent="0.25">
      <c r="C160" s="183"/>
      <c r="D160" s="183"/>
      <c r="E160" s="183"/>
      <c r="F160" s="189"/>
      <c r="G160" s="183"/>
      <c r="H160" s="183"/>
      <c r="I160" s="183"/>
      <c r="J160" s="183"/>
      <c r="K160" s="183"/>
      <c r="L160" s="183"/>
      <c r="M160" s="183"/>
      <c r="N160" s="183"/>
      <c r="O160" s="183"/>
      <c r="P160" s="183"/>
      <c r="Q160" s="183"/>
      <c r="R160" s="183"/>
      <c r="S160" s="183"/>
    </row>
    <row r="161" spans="3:19" customFormat="1" x14ac:dyDescent="0.25">
      <c r="C161" s="183"/>
      <c r="D161" s="183"/>
      <c r="E161" s="183"/>
      <c r="F161" s="189"/>
      <c r="G161" s="183"/>
      <c r="H161" s="183"/>
      <c r="I161" s="183"/>
      <c r="J161" s="183"/>
      <c r="K161" s="183"/>
      <c r="L161" s="183"/>
      <c r="M161" s="183"/>
      <c r="N161" s="183"/>
      <c r="O161" s="183"/>
      <c r="P161" s="183"/>
      <c r="Q161" s="183"/>
      <c r="R161" s="183"/>
      <c r="S161" s="183"/>
    </row>
    <row r="162" spans="3:19" customFormat="1" x14ac:dyDescent="0.25">
      <c r="C162" s="183"/>
      <c r="D162" s="183"/>
      <c r="E162" s="183"/>
      <c r="F162" s="189"/>
      <c r="G162" s="183"/>
      <c r="H162" s="183"/>
      <c r="I162" s="183"/>
      <c r="J162" s="183"/>
      <c r="K162" s="183"/>
      <c r="L162" s="183"/>
      <c r="M162" s="183"/>
      <c r="N162" s="183"/>
      <c r="O162" s="183"/>
      <c r="P162" s="183"/>
      <c r="Q162" s="183"/>
      <c r="R162" s="183"/>
      <c r="S162" s="183"/>
    </row>
    <row r="163" spans="3:19" customFormat="1" x14ac:dyDescent="0.25">
      <c r="C163" s="183"/>
      <c r="D163" s="183"/>
      <c r="E163" s="183"/>
      <c r="F163" s="189"/>
      <c r="G163" s="183"/>
      <c r="H163" s="183"/>
      <c r="I163" s="183"/>
      <c r="J163" s="183"/>
      <c r="K163" s="183"/>
      <c r="L163" s="183"/>
      <c r="M163" s="183"/>
      <c r="N163" s="183"/>
      <c r="O163" s="183"/>
      <c r="P163" s="183"/>
      <c r="Q163" s="183"/>
      <c r="R163" s="183"/>
      <c r="S163" s="183"/>
    </row>
    <row r="164" spans="3:19" customFormat="1" x14ac:dyDescent="0.25">
      <c r="C164" s="183"/>
      <c r="D164" s="183"/>
      <c r="E164" s="183"/>
      <c r="F164" s="189"/>
      <c r="G164" s="183"/>
      <c r="H164" s="183"/>
      <c r="I164" s="183"/>
      <c r="J164" s="183"/>
      <c r="K164" s="183"/>
      <c r="L164" s="183"/>
      <c r="M164" s="183"/>
      <c r="N164" s="183"/>
      <c r="O164" s="183"/>
      <c r="P164" s="183"/>
      <c r="Q164" s="183"/>
      <c r="R164" s="183"/>
      <c r="S164" s="183"/>
    </row>
    <row r="165" spans="3:19" customFormat="1" x14ac:dyDescent="0.25">
      <c r="C165" s="183"/>
      <c r="D165" s="183"/>
      <c r="E165" s="183"/>
      <c r="F165" s="189"/>
      <c r="G165" s="183"/>
      <c r="H165" s="183"/>
      <c r="I165" s="183"/>
      <c r="J165" s="183"/>
      <c r="K165" s="183"/>
      <c r="L165" s="183"/>
      <c r="M165" s="183"/>
      <c r="N165" s="183"/>
      <c r="O165" s="183"/>
      <c r="P165" s="183"/>
      <c r="Q165" s="183"/>
      <c r="R165" s="183"/>
      <c r="S165" s="183"/>
    </row>
    <row r="166" spans="3:19" customFormat="1" x14ac:dyDescent="0.25">
      <c r="C166" s="183"/>
      <c r="D166" s="183"/>
      <c r="E166" s="183"/>
      <c r="F166" s="189"/>
      <c r="G166" s="183"/>
      <c r="H166" s="183"/>
      <c r="I166" s="183"/>
      <c r="J166" s="183"/>
      <c r="K166" s="183"/>
      <c r="L166" s="183"/>
      <c r="M166" s="183"/>
      <c r="N166" s="183"/>
      <c r="O166" s="183"/>
      <c r="P166" s="183"/>
      <c r="Q166" s="183"/>
      <c r="R166" s="183"/>
      <c r="S166" s="183"/>
    </row>
    <row r="167" spans="3:19" customFormat="1" x14ac:dyDescent="0.25">
      <c r="C167" s="183"/>
      <c r="D167" s="183"/>
      <c r="E167" s="183"/>
      <c r="F167" s="189"/>
      <c r="G167" s="183"/>
      <c r="H167" s="183"/>
      <c r="I167" s="183"/>
      <c r="J167" s="183"/>
      <c r="K167" s="183"/>
      <c r="L167" s="183"/>
      <c r="M167" s="183"/>
      <c r="N167" s="183"/>
      <c r="O167" s="183"/>
      <c r="P167" s="183"/>
      <c r="Q167" s="183"/>
      <c r="R167" s="183"/>
      <c r="S167" s="183"/>
    </row>
    <row r="168" spans="3:19" customFormat="1" x14ac:dyDescent="0.25">
      <c r="C168" s="183"/>
      <c r="D168" s="183"/>
      <c r="E168" s="183"/>
      <c r="F168" s="189"/>
      <c r="G168" s="183"/>
      <c r="H168" s="183"/>
      <c r="I168" s="183"/>
      <c r="J168" s="183"/>
      <c r="K168" s="183"/>
      <c r="L168" s="183"/>
      <c r="M168" s="183"/>
      <c r="N168" s="183"/>
      <c r="O168" s="183"/>
      <c r="P168" s="183"/>
      <c r="Q168" s="183"/>
      <c r="R168" s="183"/>
      <c r="S168" s="183"/>
    </row>
    <row r="169" spans="3:19" customFormat="1" x14ac:dyDescent="0.25">
      <c r="C169" s="183"/>
      <c r="D169" s="183"/>
      <c r="E169" s="183"/>
      <c r="F169" s="189"/>
      <c r="G169" s="183"/>
      <c r="H169" s="183"/>
      <c r="I169" s="183"/>
      <c r="J169" s="183"/>
      <c r="K169" s="183"/>
      <c r="L169" s="183"/>
      <c r="M169" s="183"/>
      <c r="N169" s="183"/>
      <c r="O169" s="183"/>
      <c r="P169" s="183"/>
      <c r="Q169" s="183"/>
      <c r="R169" s="183"/>
      <c r="S169" s="183"/>
    </row>
    <row r="170" spans="3:19" customFormat="1" x14ac:dyDescent="0.25">
      <c r="C170" s="183"/>
      <c r="D170" s="183"/>
      <c r="E170" s="183"/>
      <c r="F170" s="189"/>
      <c r="G170" s="183"/>
      <c r="H170" s="183"/>
      <c r="I170" s="183"/>
      <c r="J170" s="183"/>
      <c r="K170" s="183"/>
      <c r="L170" s="183"/>
      <c r="M170" s="183"/>
      <c r="N170" s="183"/>
      <c r="O170" s="183"/>
      <c r="P170" s="183"/>
      <c r="Q170" s="183"/>
      <c r="R170" s="183"/>
      <c r="S170" s="183"/>
    </row>
    <row r="171" spans="3:19" customFormat="1" x14ac:dyDescent="0.25">
      <c r="C171" s="183"/>
      <c r="D171" s="183"/>
      <c r="E171" s="183"/>
      <c r="F171" s="189"/>
      <c r="G171" s="183"/>
      <c r="H171" s="183"/>
      <c r="I171" s="183"/>
      <c r="J171" s="183"/>
      <c r="K171" s="183"/>
      <c r="L171" s="183"/>
      <c r="M171" s="183"/>
      <c r="N171" s="183"/>
      <c r="O171" s="183"/>
      <c r="P171" s="183"/>
      <c r="Q171" s="183"/>
      <c r="R171" s="183"/>
      <c r="S171" s="183"/>
    </row>
    <row r="172" spans="3:19" customFormat="1" x14ac:dyDescent="0.25">
      <c r="C172" s="183"/>
      <c r="D172" s="183"/>
      <c r="E172" s="183"/>
      <c r="F172" s="189"/>
      <c r="G172" s="183"/>
      <c r="H172" s="183"/>
      <c r="I172" s="183"/>
      <c r="J172" s="183"/>
      <c r="K172" s="183"/>
      <c r="L172" s="183"/>
      <c r="M172" s="183"/>
      <c r="N172" s="183"/>
      <c r="O172" s="183"/>
      <c r="P172" s="183"/>
      <c r="Q172" s="183"/>
      <c r="R172" s="183"/>
      <c r="S172" s="183"/>
    </row>
    <row r="173" spans="3:19" customFormat="1" x14ac:dyDescent="0.25">
      <c r="C173" s="183"/>
      <c r="D173" s="183"/>
      <c r="E173" s="183"/>
      <c r="F173" s="189"/>
      <c r="G173" s="183"/>
      <c r="H173" s="183"/>
      <c r="I173" s="183"/>
      <c r="J173" s="183"/>
      <c r="K173" s="183"/>
      <c r="L173" s="183"/>
      <c r="M173" s="183"/>
      <c r="N173" s="183"/>
      <c r="O173" s="183"/>
      <c r="P173" s="183"/>
      <c r="Q173" s="183"/>
      <c r="R173" s="183"/>
      <c r="S173" s="183"/>
    </row>
    <row r="174" spans="3:19" customFormat="1" x14ac:dyDescent="0.25">
      <c r="C174" s="183"/>
      <c r="D174" s="183"/>
      <c r="E174" s="183"/>
      <c r="F174" s="189"/>
      <c r="G174" s="183"/>
      <c r="H174" s="183"/>
      <c r="I174" s="183"/>
      <c r="J174" s="183"/>
      <c r="K174" s="183"/>
      <c r="L174" s="183"/>
      <c r="M174" s="183"/>
      <c r="N174" s="183"/>
      <c r="O174" s="183"/>
      <c r="P174" s="183"/>
      <c r="Q174" s="183"/>
      <c r="R174" s="183"/>
      <c r="S174" s="183"/>
    </row>
    <row r="175" spans="3:19" customFormat="1" x14ac:dyDescent="0.25">
      <c r="C175" s="183"/>
      <c r="D175" s="183"/>
      <c r="E175" s="183"/>
      <c r="F175" s="189"/>
      <c r="G175" s="183"/>
      <c r="H175" s="183"/>
      <c r="I175" s="183"/>
      <c r="J175" s="183"/>
      <c r="K175" s="183"/>
      <c r="L175" s="183"/>
      <c r="M175" s="183"/>
      <c r="N175" s="183"/>
      <c r="O175" s="183"/>
      <c r="P175" s="183"/>
      <c r="Q175" s="183"/>
      <c r="R175" s="183"/>
      <c r="S175" s="183"/>
    </row>
    <row r="176" spans="3:19" customFormat="1" x14ac:dyDescent="0.25">
      <c r="C176" s="183"/>
      <c r="D176" s="183"/>
      <c r="E176" s="183"/>
      <c r="F176" s="189"/>
      <c r="G176" s="183"/>
      <c r="H176" s="183"/>
      <c r="I176" s="183"/>
      <c r="J176" s="183"/>
      <c r="K176" s="183"/>
      <c r="L176" s="183"/>
      <c r="M176" s="183"/>
      <c r="N176" s="183"/>
      <c r="O176" s="183"/>
      <c r="P176" s="183"/>
      <c r="Q176" s="183"/>
      <c r="R176" s="183"/>
      <c r="S176" s="183"/>
    </row>
    <row r="177" spans="3:19" customFormat="1" x14ac:dyDescent="0.25">
      <c r="C177" s="183"/>
      <c r="D177" s="183"/>
      <c r="E177" s="183"/>
      <c r="F177" s="189"/>
      <c r="G177" s="183"/>
      <c r="H177" s="183"/>
      <c r="I177" s="183"/>
      <c r="J177" s="183"/>
      <c r="K177" s="183"/>
      <c r="L177" s="183"/>
      <c r="M177" s="183"/>
      <c r="N177" s="183"/>
      <c r="O177" s="183"/>
      <c r="P177" s="183"/>
      <c r="Q177" s="183"/>
      <c r="R177" s="183"/>
      <c r="S177" s="183"/>
    </row>
    <row r="178" spans="3:19" customFormat="1" x14ac:dyDescent="0.25">
      <c r="C178" s="183"/>
      <c r="D178" s="183"/>
      <c r="E178" s="183"/>
      <c r="F178" s="189"/>
      <c r="G178" s="183"/>
      <c r="H178" s="183"/>
      <c r="I178" s="183"/>
      <c r="J178" s="183"/>
      <c r="K178" s="183"/>
      <c r="L178" s="183"/>
      <c r="M178" s="183"/>
      <c r="N178" s="183"/>
      <c r="O178" s="183"/>
      <c r="P178" s="183"/>
      <c r="Q178" s="183"/>
      <c r="R178" s="183"/>
      <c r="S178" s="183"/>
    </row>
    <row r="179" spans="3:19" customFormat="1" x14ac:dyDescent="0.25">
      <c r="C179" s="183"/>
      <c r="D179" s="183"/>
      <c r="E179" s="183"/>
      <c r="F179" s="189"/>
      <c r="G179" s="183"/>
      <c r="H179" s="183"/>
      <c r="I179" s="183"/>
      <c r="J179" s="183"/>
      <c r="K179" s="183"/>
      <c r="L179" s="183"/>
      <c r="M179" s="183"/>
      <c r="N179" s="183"/>
      <c r="O179" s="183"/>
      <c r="P179" s="183"/>
      <c r="Q179" s="183"/>
      <c r="R179" s="183"/>
      <c r="S179" s="183"/>
    </row>
    <row r="180" spans="3:19" customFormat="1" x14ac:dyDescent="0.25">
      <c r="C180" s="183"/>
      <c r="D180" s="183"/>
      <c r="E180" s="183"/>
      <c r="F180" s="189"/>
      <c r="G180" s="183"/>
      <c r="H180" s="183"/>
      <c r="I180" s="183"/>
      <c r="J180" s="183"/>
      <c r="K180" s="183"/>
      <c r="L180" s="183"/>
      <c r="M180" s="183"/>
      <c r="N180" s="183"/>
      <c r="O180" s="183"/>
      <c r="P180" s="183"/>
      <c r="Q180" s="183"/>
      <c r="R180" s="183"/>
      <c r="S180" s="183"/>
    </row>
    <row r="181" spans="3:19" customFormat="1" x14ac:dyDescent="0.25">
      <c r="C181" s="183"/>
      <c r="D181" s="183"/>
      <c r="E181" s="183"/>
      <c r="F181" s="189"/>
      <c r="G181" s="183"/>
      <c r="H181" s="183"/>
      <c r="I181" s="183"/>
      <c r="J181" s="183"/>
      <c r="K181" s="183"/>
      <c r="L181" s="183"/>
      <c r="M181" s="183"/>
      <c r="N181" s="183"/>
      <c r="O181" s="183"/>
      <c r="P181" s="183"/>
      <c r="Q181" s="183"/>
      <c r="R181" s="183"/>
      <c r="S181" s="183"/>
    </row>
    <row r="182" spans="3:19" customFormat="1" x14ac:dyDescent="0.25">
      <c r="C182" s="183"/>
      <c r="D182" s="183"/>
      <c r="E182" s="183"/>
      <c r="F182" s="189"/>
      <c r="G182" s="183"/>
      <c r="H182" s="183"/>
      <c r="I182" s="183"/>
      <c r="J182" s="183"/>
      <c r="K182" s="183"/>
      <c r="L182" s="183"/>
      <c r="M182" s="183"/>
      <c r="N182" s="183"/>
      <c r="O182" s="183"/>
      <c r="P182" s="183"/>
      <c r="Q182" s="183"/>
      <c r="R182" s="183"/>
      <c r="S182" s="183"/>
    </row>
    <row r="183" spans="3:19" customFormat="1" x14ac:dyDescent="0.25">
      <c r="C183" s="183"/>
      <c r="D183" s="183"/>
      <c r="E183" s="183"/>
      <c r="F183" s="189"/>
      <c r="G183" s="183"/>
      <c r="H183" s="183"/>
      <c r="I183" s="183"/>
      <c r="J183" s="183"/>
      <c r="K183" s="183"/>
      <c r="L183" s="183"/>
      <c r="M183" s="183"/>
      <c r="N183" s="183"/>
      <c r="O183" s="183"/>
      <c r="P183" s="183"/>
      <c r="Q183" s="183"/>
      <c r="R183" s="183"/>
      <c r="S183" s="183"/>
    </row>
    <row r="184" spans="3:19" customFormat="1" x14ac:dyDescent="0.25">
      <c r="C184" s="183"/>
      <c r="D184" s="183"/>
      <c r="E184" s="183"/>
      <c r="F184" s="189"/>
      <c r="G184" s="183"/>
      <c r="H184" s="183"/>
      <c r="I184" s="183"/>
      <c r="J184" s="183"/>
      <c r="K184" s="183"/>
      <c r="L184" s="183"/>
      <c r="M184" s="183"/>
      <c r="N184" s="183"/>
      <c r="O184" s="183"/>
      <c r="P184" s="183"/>
      <c r="Q184" s="183"/>
      <c r="R184" s="183"/>
      <c r="S184" s="183"/>
    </row>
    <row r="185" spans="3:19" customFormat="1" x14ac:dyDescent="0.25">
      <c r="C185" s="183"/>
      <c r="D185" s="183"/>
      <c r="E185" s="183"/>
      <c r="F185" s="189"/>
      <c r="G185" s="183"/>
      <c r="H185" s="183"/>
      <c r="I185" s="183"/>
      <c r="J185" s="183"/>
      <c r="K185" s="183"/>
      <c r="L185" s="183"/>
      <c r="M185" s="183"/>
      <c r="N185" s="183"/>
      <c r="O185" s="183"/>
      <c r="P185" s="183"/>
      <c r="Q185" s="183"/>
      <c r="R185" s="183"/>
      <c r="S185" s="183"/>
    </row>
    <row r="186" spans="3:19" customFormat="1" x14ac:dyDescent="0.25">
      <c r="C186" s="183"/>
      <c r="D186" s="183"/>
      <c r="E186" s="183"/>
      <c r="F186" s="189"/>
      <c r="G186" s="183"/>
      <c r="H186" s="183"/>
      <c r="I186" s="183"/>
      <c r="J186" s="183"/>
      <c r="K186" s="183"/>
      <c r="L186" s="183"/>
      <c r="M186" s="183"/>
      <c r="N186" s="183"/>
      <c r="O186" s="183"/>
      <c r="P186" s="183"/>
      <c r="Q186" s="183"/>
      <c r="R186" s="183"/>
      <c r="S186" s="183"/>
    </row>
    <row r="187" spans="3:19" customFormat="1" x14ac:dyDescent="0.25">
      <c r="C187" s="183"/>
      <c r="D187" s="183"/>
      <c r="E187" s="183"/>
      <c r="F187" s="189"/>
      <c r="G187" s="183"/>
      <c r="H187" s="183"/>
      <c r="I187" s="183"/>
      <c r="J187" s="183"/>
      <c r="K187" s="183"/>
      <c r="L187" s="183"/>
      <c r="M187" s="183"/>
      <c r="N187" s="183"/>
      <c r="O187" s="183"/>
      <c r="P187" s="183"/>
      <c r="Q187" s="183"/>
      <c r="R187" s="183"/>
      <c r="S187" s="183"/>
    </row>
    <row r="188" spans="3:19" customFormat="1" x14ac:dyDescent="0.25">
      <c r="C188" s="183"/>
      <c r="D188" s="183"/>
      <c r="E188" s="183"/>
      <c r="F188" s="189"/>
      <c r="G188" s="183"/>
      <c r="H188" s="183"/>
      <c r="I188" s="183"/>
      <c r="J188" s="183"/>
      <c r="K188" s="183"/>
      <c r="L188" s="183"/>
      <c r="M188" s="183"/>
      <c r="N188" s="183"/>
      <c r="O188" s="183"/>
      <c r="P188" s="183"/>
      <c r="Q188" s="183"/>
      <c r="R188" s="183"/>
      <c r="S188" s="183"/>
    </row>
    <row r="189" spans="3:19" customFormat="1" x14ac:dyDescent="0.25">
      <c r="C189" s="183"/>
      <c r="D189" s="183"/>
      <c r="E189" s="183"/>
      <c r="F189" s="189"/>
      <c r="G189" s="183"/>
      <c r="H189" s="183"/>
      <c r="I189" s="183"/>
      <c r="J189" s="183"/>
      <c r="K189" s="183"/>
      <c r="L189" s="183"/>
      <c r="M189" s="183"/>
      <c r="N189" s="183"/>
      <c r="O189" s="183"/>
      <c r="P189" s="183"/>
      <c r="Q189" s="183"/>
      <c r="R189" s="183"/>
      <c r="S189" s="183"/>
    </row>
    <row r="190" spans="3:19" customFormat="1" x14ac:dyDescent="0.25">
      <c r="C190" s="183"/>
      <c r="D190" s="183"/>
      <c r="E190" s="183"/>
      <c r="F190" s="189"/>
      <c r="G190" s="183"/>
      <c r="H190" s="183"/>
      <c r="I190" s="183"/>
      <c r="J190" s="183"/>
      <c r="K190" s="183"/>
      <c r="L190" s="183"/>
      <c r="M190" s="183"/>
      <c r="N190" s="183"/>
      <c r="O190" s="183"/>
      <c r="P190" s="183"/>
      <c r="Q190" s="183"/>
      <c r="R190" s="183"/>
      <c r="S190" s="183"/>
    </row>
    <row r="191" spans="3:19" customFormat="1" x14ac:dyDescent="0.25">
      <c r="C191" s="183"/>
      <c r="D191" s="183"/>
      <c r="E191" s="183"/>
      <c r="F191" s="189"/>
      <c r="G191" s="183"/>
      <c r="H191" s="183"/>
      <c r="I191" s="183"/>
      <c r="J191" s="183"/>
      <c r="K191" s="183"/>
      <c r="L191" s="183"/>
      <c r="M191" s="183"/>
      <c r="N191" s="183"/>
      <c r="O191" s="183"/>
      <c r="P191" s="183"/>
      <c r="Q191" s="183"/>
      <c r="R191" s="183"/>
      <c r="S191" s="183"/>
    </row>
    <row r="192" spans="3:19" customFormat="1" x14ac:dyDescent="0.25">
      <c r="C192" s="183"/>
      <c r="D192" s="183"/>
      <c r="E192" s="183"/>
      <c r="F192" s="189"/>
      <c r="G192" s="183"/>
      <c r="H192" s="183"/>
      <c r="I192" s="183"/>
      <c r="J192" s="183"/>
      <c r="K192" s="183"/>
      <c r="L192" s="183"/>
      <c r="M192" s="183"/>
      <c r="N192" s="183"/>
      <c r="O192" s="183"/>
      <c r="P192" s="183"/>
      <c r="Q192" s="183"/>
      <c r="R192" s="183"/>
      <c r="S192" s="183"/>
    </row>
    <row r="193" spans="3:19" customFormat="1" x14ac:dyDescent="0.25">
      <c r="C193" s="183"/>
      <c r="D193" s="183"/>
      <c r="E193" s="183"/>
      <c r="F193" s="189"/>
      <c r="G193" s="183"/>
      <c r="H193" s="183"/>
      <c r="I193" s="183"/>
      <c r="J193" s="183"/>
      <c r="K193" s="183"/>
      <c r="L193" s="183"/>
      <c r="M193" s="183"/>
      <c r="N193" s="183"/>
      <c r="O193" s="183"/>
      <c r="P193" s="183"/>
      <c r="Q193" s="183"/>
      <c r="R193" s="183"/>
      <c r="S193" s="183"/>
    </row>
    <row r="194" spans="3:19" customFormat="1" x14ac:dyDescent="0.25">
      <c r="C194" s="183"/>
      <c r="D194" s="183"/>
      <c r="E194" s="183"/>
      <c r="F194" s="189"/>
      <c r="G194" s="183"/>
      <c r="H194" s="183"/>
      <c r="I194" s="183"/>
      <c r="J194" s="183"/>
      <c r="K194" s="183"/>
      <c r="L194" s="183"/>
      <c r="M194" s="183"/>
      <c r="N194" s="183"/>
      <c r="O194" s="183"/>
      <c r="P194" s="183"/>
      <c r="Q194" s="183"/>
      <c r="R194" s="183"/>
      <c r="S194" s="183"/>
    </row>
    <row r="195" spans="3:19" customFormat="1" x14ac:dyDescent="0.25">
      <c r="C195" s="183"/>
      <c r="D195" s="183"/>
      <c r="E195" s="183"/>
      <c r="F195" s="189"/>
      <c r="G195" s="183"/>
      <c r="H195" s="183"/>
      <c r="I195" s="183"/>
      <c r="J195" s="183"/>
      <c r="K195" s="183"/>
      <c r="L195" s="183"/>
      <c r="M195" s="183"/>
      <c r="N195" s="183"/>
      <c r="O195" s="183"/>
      <c r="P195" s="183"/>
      <c r="Q195" s="183"/>
      <c r="R195" s="183"/>
      <c r="S195" s="183"/>
    </row>
    <row r="196" spans="3:19" customFormat="1" x14ac:dyDescent="0.25">
      <c r="C196" s="183"/>
      <c r="D196" s="183"/>
      <c r="E196" s="183"/>
      <c r="F196" s="189"/>
      <c r="G196" s="183"/>
      <c r="H196" s="183"/>
      <c r="I196" s="183"/>
      <c r="J196" s="183"/>
      <c r="K196" s="183"/>
      <c r="L196" s="183"/>
      <c r="M196" s="183"/>
      <c r="N196" s="183"/>
      <c r="O196" s="183"/>
      <c r="P196" s="183"/>
      <c r="Q196" s="183"/>
      <c r="R196" s="183"/>
      <c r="S196" s="183"/>
    </row>
    <row r="197" spans="3:19" customFormat="1" x14ac:dyDescent="0.25">
      <c r="C197" s="183"/>
      <c r="D197" s="183"/>
      <c r="E197" s="183"/>
      <c r="F197" s="189"/>
      <c r="G197" s="183"/>
      <c r="H197" s="183"/>
      <c r="I197" s="183"/>
      <c r="J197" s="183"/>
      <c r="K197" s="183"/>
      <c r="L197" s="183"/>
      <c r="M197" s="183"/>
      <c r="N197" s="183"/>
      <c r="O197" s="183"/>
      <c r="P197" s="183"/>
      <c r="Q197" s="183"/>
      <c r="R197" s="183"/>
      <c r="S197" s="183"/>
    </row>
    <row r="198" spans="3:19" customFormat="1" x14ac:dyDescent="0.25">
      <c r="C198" s="183"/>
      <c r="D198" s="183"/>
      <c r="E198" s="183"/>
      <c r="F198" s="189"/>
      <c r="G198" s="183"/>
      <c r="H198" s="183"/>
      <c r="I198" s="183"/>
      <c r="J198" s="183"/>
      <c r="K198" s="183"/>
      <c r="L198" s="183"/>
      <c r="M198" s="183"/>
      <c r="N198" s="183"/>
      <c r="O198" s="183"/>
      <c r="P198" s="183"/>
      <c r="Q198" s="183"/>
      <c r="R198" s="183"/>
      <c r="S198" s="183"/>
    </row>
    <row r="199" spans="3:19" customFormat="1" x14ac:dyDescent="0.25">
      <c r="C199" s="183"/>
      <c r="D199" s="183"/>
      <c r="E199" s="183"/>
      <c r="F199" s="189"/>
      <c r="G199" s="183"/>
      <c r="H199" s="183"/>
      <c r="I199" s="183"/>
      <c r="J199" s="183"/>
      <c r="K199" s="183"/>
      <c r="L199" s="183"/>
      <c r="M199" s="183"/>
      <c r="N199" s="183"/>
      <c r="O199" s="183"/>
      <c r="P199" s="183"/>
      <c r="Q199" s="183"/>
      <c r="R199" s="183"/>
      <c r="S199" s="183"/>
    </row>
    <row r="200" spans="3:19" customFormat="1" x14ac:dyDescent="0.25">
      <c r="C200" s="183"/>
      <c r="D200" s="183"/>
      <c r="E200" s="183"/>
      <c r="F200" s="189"/>
      <c r="G200" s="183"/>
      <c r="H200" s="183"/>
      <c r="I200" s="183"/>
      <c r="J200" s="183"/>
      <c r="K200" s="183"/>
      <c r="L200" s="183"/>
      <c r="M200" s="183"/>
      <c r="N200" s="183"/>
      <c r="O200" s="183"/>
      <c r="P200" s="183"/>
      <c r="Q200" s="183"/>
      <c r="R200" s="183"/>
      <c r="S200" s="183"/>
    </row>
    <row r="201" spans="3:19" customFormat="1" x14ac:dyDescent="0.25">
      <c r="C201" s="183"/>
      <c r="D201" s="183"/>
      <c r="E201" s="183"/>
      <c r="F201" s="189"/>
      <c r="G201" s="183"/>
      <c r="H201" s="183"/>
      <c r="I201" s="183"/>
      <c r="J201" s="183"/>
      <c r="K201" s="183"/>
      <c r="L201" s="183"/>
      <c r="M201" s="183"/>
      <c r="N201" s="183"/>
      <c r="O201" s="183"/>
      <c r="P201" s="183"/>
      <c r="Q201" s="183"/>
      <c r="R201" s="183"/>
      <c r="S201" s="183"/>
    </row>
    <row r="202" spans="3:19" customFormat="1" x14ac:dyDescent="0.25">
      <c r="C202" s="183"/>
      <c r="D202" s="183"/>
      <c r="E202" s="183"/>
      <c r="F202" s="189"/>
      <c r="G202" s="183"/>
      <c r="H202" s="183"/>
      <c r="I202" s="183"/>
      <c r="J202" s="183"/>
      <c r="K202" s="183"/>
      <c r="L202" s="183"/>
      <c r="M202" s="183"/>
      <c r="N202" s="183"/>
      <c r="O202" s="183"/>
      <c r="P202" s="183"/>
      <c r="Q202" s="183"/>
      <c r="R202" s="183"/>
      <c r="S202" s="183"/>
    </row>
    <row r="203" spans="3:19" customFormat="1" x14ac:dyDescent="0.25">
      <c r="C203" s="183"/>
      <c r="D203" s="183"/>
      <c r="E203" s="183"/>
      <c r="F203" s="189"/>
      <c r="G203" s="183"/>
      <c r="H203" s="183"/>
      <c r="I203" s="183"/>
      <c r="J203" s="183"/>
      <c r="K203" s="183"/>
      <c r="L203" s="183"/>
      <c r="M203" s="183"/>
      <c r="N203" s="183"/>
      <c r="O203" s="183"/>
      <c r="P203" s="183"/>
      <c r="Q203" s="183"/>
      <c r="R203" s="183"/>
      <c r="S203" s="183"/>
    </row>
    <row r="204" spans="3:19" customFormat="1" x14ac:dyDescent="0.25">
      <c r="C204" s="183"/>
      <c r="D204" s="183"/>
      <c r="E204" s="183"/>
      <c r="F204" s="189"/>
      <c r="G204" s="183"/>
      <c r="H204" s="183"/>
      <c r="I204" s="183"/>
      <c r="J204" s="183"/>
      <c r="K204" s="183"/>
      <c r="L204" s="183"/>
      <c r="M204" s="183"/>
      <c r="N204" s="183"/>
      <c r="O204" s="183"/>
      <c r="P204" s="183"/>
      <c r="Q204" s="183"/>
      <c r="R204" s="183"/>
      <c r="S204" s="183"/>
    </row>
    <row r="205" spans="3:19" customFormat="1" x14ac:dyDescent="0.25">
      <c r="C205" s="183"/>
      <c r="D205" s="183"/>
      <c r="E205" s="183"/>
      <c r="F205" s="189"/>
      <c r="G205" s="183"/>
      <c r="H205" s="183"/>
      <c r="I205" s="183"/>
      <c r="J205" s="183"/>
      <c r="K205" s="183"/>
      <c r="L205" s="183"/>
      <c r="M205" s="183"/>
      <c r="N205" s="183"/>
      <c r="O205" s="183"/>
      <c r="P205" s="183"/>
      <c r="Q205" s="183"/>
      <c r="R205" s="183"/>
      <c r="S205" s="183"/>
    </row>
    <row r="206" spans="3:19" customFormat="1" x14ac:dyDescent="0.25">
      <c r="C206" s="183"/>
      <c r="D206" s="183"/>
      <c r="E206" s="183"/>
      <c r="F206" s="189"/>
      <c r="G206" s="183"/>
      <c r="H206" s="183"/>
      <c r="I206" s="183"/>
      <c r="J206" s="183"/>
      <c r="K206" s="183"/>
      <c r="L206" s="183"/>
      <c r="M206" s="183"/>
      <c r="N206" s="183"/>
      <c r="O206" s="183"/>
      <c r="P206" s="183"/>
      <c r="Q206" s="183"/>
      <c r="R206" s="183"/>
      <c r="S206" s="183"/>
    </row>
    <row r="207" spans="3:19" customFormat="1" x14ac:dyDescent="0.25">
      <c r="C207" s="183"/>
      <c r="D207" s="183"/>
      <c r="E207" s="183"/>
      <c r="F207" s="189"/>
      <c r="G207" s="183"/>
      <c r="H207" s="183"/>
      <c r="I207" s="183"/>
      <c r="J207" s="183"/>
      <c r="K207" s="183"/>
      <c r="L207" s="183"/>
      <c r="M207" s="183"/>
      <c r="N207" s="183"/>
      <c r="O207" s="183"/>
      <c r="P207" s="183"/>
      <c r="Q207" s="183"/>
      <c r="R207" s="183"/>
      <c r="S207" s="183"/>
    </row>
    <row r="208" spans="3:19" customFormat="1" x14ac:dyDescent="0.25">
      <c r="C208" s="183"/>
      <c r="D208" s="183"/>
      <c r="E208" s="183"/>
      <c r="F208" s="189"/>
      <c r="G208" s="183"/>
      <c r="H208" s="183"/>
      <c r="I208" s="183"/>
      <c r="J208" s="183"/>
      <c r="K208" s="183"/>
      <c r="L208" s="183"/>
      <c r="M208" s="183"/>
      <c r="N208" s="183"/>
      <c r="O208" s="183"/>
      <c r="P208" s="183"/>
      <c r="Q208" s="183"/>
      <c r="R208" s="183"/>
      <c r="S208" s="183"/>
    </row>
    <row r="209" spans="3:19" customFormat="1" x14ac:dyDescent="0.25">
      <c r="C209" s="183"/>
      <c r="D209" s="183"/>
      <c r="E209" s="183"/>
      <c r="F209" s="189"/>
      <c r="G209" s="183"/>
      <c r="H209" s="183"/>
      <c r="I209" s="183"/>
      <c r="J209" s="183"/>
      <c r="K209" s="183"/>
      <c r="L209" s="183"/>
      <c r="M209" s="183"/>
      <c r="N209" s="183"/>
      <c r="O209" s="183"/>
      <c r="P209" s="183"/>
      <c r="Q209" s="183"/>
      <c r="R209" s="183"/>
      <c r="S209" s="183"/>
    </row>
    <row r="210" spans="3:19" customFormat="1" x14ac:dyDescent="0.25">
      <c r="C210" s="183"/>
      <c r="D210" s="183"/>
      <c r="E210" s="183"/>
      <c r="F210" s="189"/>
      <c r="G210" s="183"/>
      <c r="H210" s="183"/>
      <c r="I210" s="183"/>
      <c r="J210" s="183"/>
      <c r="K210" s="183"/>
      <c r="L210" s="183"/>
      <c r="M210" s="183"/>
      <c r="N210" s="183"/>
      <c r="O210" s="183"/>
      <c r="P210" s="183"/>
      <c r="Q210" s="183"/>
      <c r="R210" s="183"/>
      <c r="S210" s="183"/>
    </row>
    <row r="211" spans="3:19" customFormat="1" x14ac:dyDescent="0.25">
      <c r="C211" s="183"/>
      <c r="D211" s="183"/>
      <c r="E211" s="183"/>
      <c r="F211" s="189"/>
      <c r="G211" s="183"/>
      <c r="H211" s="183"/>
      <c r="I211" s="183"/>
      <c r="J211" s="183"/>
      <c r="K211" s="183"/>
      <c r="L211" s="183"/>
      <c r="M211" s="183"/>
      <c r="N211" s="183"/>
      <c r="O211" s="183"/>
      <c r="P211" s="183"/>
      <c r="Q211" s="183"/>
      <c r="R211" s="183"/>
      <c r="S211" s="183"/>
    </row>
    <row r="212" spans="3:19" customFormat="1" x14ac:dyDescent="0.25">
      <c r="C212" s="183"/>
      <c r="D212" s="183"/>
      <c r="E212" s="183"/>
      <c r="F212" s="189"/>
      <c r="G212" s="183"/>
      <c r="H212" s="183"/>
      <c r="I212" s="183"/>
      <c r="J212" s="183"/>
      <c r="K212" s="183"/>
      <c r="L212" s="183"/>
      <c r="M212" s="183"/>
      <c r="N212" s="183"/>
      <c r="O212" s="183"/>
      <c r="P212" s="183"/>
      <c r="Q212" s="183"/>
      <c r="R212" s="183"/>
      <c r="S212" s="183"/>
    </row>
    <row r="213" spans="3:19" customFormat="1" x14ac:dyDescent="0.25">
      <c r="C213" s="183"/>
      <c r="D213" s="183"/>
      <c r="E213" s="183"/>
      <c r="F213" s="189"/>
      <c r="G213" s="183"/>
      <c r="H213" s="183"/>
      <c r="I213" s="183"/>
      <c r="J213" s="183"/>
      <c r="K213" s="183"/>
      <c r="L213" s="183"/>
      <c r="M213" s="183"/>
      <c r="N213" s="183"/>
      <c r="O213" s="183"/>
      <c r="P213" s="183"/>
      <c r="Q213" s="183"/>
      <c r="R213" s="183"/>
      <c r="S213" s="183"/>
    </row>
    <row r="214" spans="3:19" customFormat="1" x14ac:dyDescent="0.25">
      <c r="C214" s="183"/>
      <c r="D214" s="183"/>
      <c r="E214" s="183"/>
      <c r="F214" s="189"/>
      <c r="G214" s="183"/>
      <c r="H214" s="183"/>
      <c r="I214" s="183"/>
      <c r="J214" s="183"/>
      <c r="K214" s="183"/>
      <c r="L214" s="183"/>
      <c r="M214" s="183"/>
      <c r="N214" s="183"/>
      <c r="O214" s="183"/>
      <c r="P214" s="183"/>
      <c r="Q214" s="183"/>
      <c r="R214" s="183"/>
      <c r="S214" s="183"/>
    </row>
    <row r="215" spans="3:19" customFormat="1" x14ac:dyDescent="0.25">
      <c r="C215" s="183"/>
      <c r="D215" s="183"/>
      <c r="E215" s="183"/>
      <c r="F215" s="189"/>
      <c r="G215" s="183"/>
      <c r="H215" s="183"/>
      <c r="I215" s="183"/>
      <c r="J215" s="183"/>
      <c r="K215" s="183"/>
      <c r="L215" s="183"/>
      <c r="M215" s="183"/>
      <c r="N215" s="183"/>
      <c r="O215" s="183"/>
      <c r="P215" s="183"/>
      <c r="Q215" s="183"/>
      <c r="R215" s="183"/>
      <c r="S215" s="183"/>
    </row>
    <row r="216" spans="3:19" customFormat="1" x14ac:dyDescent="0.25">
      <c r="C216" s="183"/>
      <c r="D216" s="183"/>
      <c r="E216" s="183"/>
      <c r="F216" s="189"/>
      <c r="G216" s="183"/>
      <c r="H216" s="183"/>
      <c r="I216" s="183"/>
      <c r="J216" s="183"/>
      <c r="K216" s="183"/>
      <c r="L216" s="183"/>
      <c r="M216" s="183"/>
      <c r="N216" s="183"/>
      <c r="O216" s="183"/>
      <c r="P216" s="183"/>
      <c r="Q216" s="183"/>
      <c r="R216" s="183"/>
      <c r="S216" s="183"/>
    </row>
    <row r="217" spans="3:19" customFormat="1" x14ac:dyDescent="0.25">
      <c r="C217" s="183"/>
      <c r="D217" s="183"/>
      <c r="E217" s="183"/>
      <c r="F217" s="189"/>
      <c r="G217" s="183"/>
      <c r="H217" s="183"/>
      <c r="I217" s="183"/>
      <c r="J217" s="183"/>
      <c r="K217" s="183"/>
      <c r="L217" s="183"/>
      <c r="M217" s="183"/>
      <c r="N217" s="183"/>
      <c r="O217" s="183"/>
      <c r="P217" s="183"/>
      <c r="Q217" s="183"/>
      <c r="R217" s="183"/>
      <c r="S217" s="183"/>
    </row>
    <row r="218" spans="3:19" customFormat="1" x14ac:dyDescent="0.25">
      <c r="C218" s="183"/>
      <c r="D218" s="183"/>
      <c r="E218" s="183"/>
      <c r="F218" s="189"/>
      <c r="G218" s="183"/>
      <c r="H218" s="183"/>
      <c r="I218" s="183"/>
      <c r="J218" s="183"/>
      <c r="K218" s="183"/>
      <c r="L218" s="183"/>
      <c r="M218" s="183"/>
      <c r="N218" s="183"/>
      <c r="O218" s="183"/>
      <c r="P218" s="183"/>
      <c r="Q218" s="183"/>
      <c r="R218" s="183"/>
      <c r="S218" s="183"/>
    </row>
    <row r="219" spans="3:19" customFormat="1" x14ac:dyDescent="0.25">
      <c r="C219" s="183"/>
      <c r="D219" s="183"/>
      <c r="E219" s="183"/>
      <c r="F219" s="189"/>
      <c r="G219" s="183"/>
      <c r="H219" s="183"/>
      <c r="I219" s="183"/>
      <c r="J219" s="183"/>
      <c r="K219" s="183"/>
      <c r="L219" s="183"/>
      <c r="M219" s="183"/>
      <c r="N219" s="183"/>
      <c r="O219" s="183"/>
      <c r="P219" s="183"/>
      <c r="Q219" s="183"/>
      <c r="R219" s="183"/>
      <c r="S219" s="183"/>
    </row>
    <row r="220" spans="3:19" customFormat="1" x14ac:dyDescent="0.25">
      <c r="C220" s="183"/>
      <c r="D220" s="183"/>
      <c r="E220" s="183"/>
      <c r="F220" s="189"/>
      <c r="G220" s="183"/>
      <c r="H220" s="183"/>
      <c r="I220" s="183"/>
      <c r="J220" s="183"/>
      <c r="K220" s="183"/>
      <c r="L220" s="183"/>
      <c r="M220" s="183"/>
      <c r="N220" s="183"/>
      <c r="O220" s="183"/>
      <c r="P220" s="183"/>
      <c r="Q220" s="183"/>
      <c r="R220" s="183"/>
      <c r="S220" s="183"/>
    </row>
    <row r="221" spans="3:19" customFormat="1" x14ac:dyDescent="0.25">
      <c r="C221" s="183"/>
      <c r="D221" s="183"/>
      <c r="E221" s="183"/>
      <c r="F221" s="189"/>
      <c r="G221" s="183"/>
      <c r="H221" s="183"/>
      <c r="I221" s="183"/>
      <c r="J221" s="183"/>
      <c r="K221" s="183"/>
      <c r="L221" s="183"/>
      <c r="M221" s="183"/>
      <c r="N221" s="183"/>
      <c r="O221" s="183"/>
      <c r="P221" s="183"/>
      <c r="Q221" s="183"/>
      <c r="R221" s="183"/>
      <c r="S221" s="183"/>
    </row>
    <row r="222" spans="3:19" customFormat="1" x14ac:dyDescent="0.25">
      <c r="C222" s="183"/>
      <c r="D222" s="183"/>
      <c r="E222" s="183"/>
      <c r="F222" s="189"/>
      <c r="G222" s="183"/>
      <c r="H222" s="183"/>
      <c r="I222" s="183"/>
      <c r="J222" s="183"/>
      <c r="K222" s="183"/>
      <c r="L222" s="183"/>
      <c r="M222" s="183"/>
      <c r="N222" s="183"/>
      <c r="O222" s="183"/>
      <c r="P222" s="183"/>
      <c r="Q222" s="183"/>
      <c r="R222" s="183"/>
      <c r="S222" s="183"/>
    </row>
    <row r="223" spans="3:19" customFormat="1" x14ac:dyDescent="0.25">
      <c r="C223" s="183"/>
      <c r="D223" s="183"/>
      <c r="E223" s="183"/>
      <c r="F223" s="189"/>
      <c r="G223" s="183"/>
      <c r="H223" s="183"/>
      <c r="I223" s="183"/>
      <c r="J223" s="183"/>
      <c r="K223" s="183"/>
      <c r="L223" s="183"/>
      <c r="M223" s="183"/>
      <c r="N223" s="183"/>
      <c r="O223" s="183"/>
      <c r="P223" s="183"/>
      <c r="Q223" s="183"/>
      <c r="R223" s="183"/>
      <c r="S223" s="183"/>
    </row>
    <row r="224" spans="3:19" customFormat="1" x14ac:dyDescent="0.25">
      <c r="C224" s="183"/>
      <c r="D224" s="183"/>
      <c r="E224" s="183"/>
      <c r="F224" s="189"/>
      <c r="G224" s="183"/>
      <c r="H224" s="183"/>
      <c r="I224" s="183"/>
      <c r="J224" s="183"/>
      <c r="K224" s="183"/>
      <c r="L224" s="183"/>
      <c r="M224" s="183"/>
      <c r="N224" s="183"/>
      <c r="O224" s="183"/>
      <c r="P224" s="183"/>
      <c r="Q224" s="183"/>
      <c r="R224" s="183"/>
      <c r="S224" s="183"/>
    </row>
    <row r="225" spans="3:19" customFormat="1" x14ac:dyDescent="0.25">
      <c r="C225" s="183"/>
      <c r="D225" s="183"/>
      <c r="E225" s="183"/>
      <c r="F225" s="189"/>
      <c r="G225" s="183"/>
      <c r="H225" s="183"/>
      <c r="I225" s="183"/>
      <c r="J225" s="183"/>
      <c r="K225" s="183"/>
      <c r="L225" s="183"/>
      <c r="M225" s="183"/>
      <c r="N225" s="183"/>
      <c r="O225" s="183"/>
      <c r="P225" s="183"/>
      <c r="Q225" s="183"/>
      <c r="R225" s="183"/>
      <c r="S225" s="183"/>
    </row>
    <row r="226" spans="3:19" customFormat="1" x14ac:dyDescent="0.25">
      <c r="C226" s="183"/>
      <c r="D226" s="183"/>
      <c r="E226" s="183"/>
      <c r="F226" s="189"/>
      <c r="G226" s="183"/>
      <c r="H226" s="183"/>
      <c r="I226" s="183"/>
      <c r="J226" s="183"/>
      <c r="K226" s="183"/>
      <c r="L226" s="183"/>
      <c r="M226" s="183"/>
      <c r="N226" s="183"/>
      <c r="O226" s="183"/>
      <c r="P226" s="183"/>
      <c r="Q226" s="183"/>
      <c r="R226" s="183"/>
      <c r="S226" s="183"/>
    </row>
    <row r="227" spans="3:19" customFormat="1" x14ac:dyDescent="0.25">
      <c r="C227" s="183"/>
      <c r="D227" s="183"/>
      <c r="E227" s="183"/>
      <c r="F227" s="189"/>
      <c r="G227" s="183"/>
      <c r="H227" s="183"/>
      <c r="I227" s="183"/>
      <c r="J227" s="183"/>
      <c r="K227" s="183"/>
      <c r="L227" s="183"/>
      <c r="M227" s="183"/>
      <c r="N227" s="183"/>
      <c r="O227" s="183"/>
      <c r="P227" s="183"/>
      <c r="Q227" s="183"/>
      <c r="R227" s="183"/>
      <c r="S227" s="183"/>
    </row>
    <row r="228" spans="3:19" customFormat="1" x14ac:dyDescent="0.25">
      <c r="C228" s="183"/>
      <c r="D228" s="183"/>
      <c r="E228" s="183"/>
      <c r="F228" s="189"/>
      <c r="G228" s="183"/>
      <c r="H228" s="183"/>
      <c r="I228" s="183"/>
      <c r="J228" s="183"/>
      <c r="K228" s="183"/>
      <c r="L228" s="183"/>
      <c r="M228" s="183"/>
      <c r="N228" s="183"/>
      <c r="O228" s="183"/>
      <c r="P228" s="183"/>
      <c r="Q228" s="183"/>
      <c r="R228" s="183"/>
      <c r="S228" s="183"/>
    </row>
    <row r="229" spans="3:19" customFormat="1" x14ac:dyDescent="0.25">
      <c r="C229" s="183"/>
      <c r="D229" s="183"/>
      <c r="E229" s="183"/>
      <c r="F229" s="189"/>
      <c r="G229" s="183"/>
      <c r="H229" s="183"/>
      <c r="I229" s="183"/>
      <c r="J229" s="183"/>
      <c r="K229" s="183"/>
      <c r="L229" s="183"/>
      <c r="M229" s="183"/>
      <c r="N229" s="183"/>
      <c r="O229" s="183"/>
      <c r="P229" s="183"/>
      <c r="Q229" s="183"/>
      <c r="R229" s="183"/>
      <c r="S229" s="183"/>
    </row>
    <row r="230" spans="3:19" customFormat="1" x14ac:dyDescent="0.25">
      <c r="C230" s="183"/>
      <c r="D230" s="183"/>
      <c r="E230" s="183"/>
      <c r="F230" s="189"/>
      <c r="G230" s="183"/>
      <c r="H230" s="183"/>
      <c r="I230" s="183"/>
      <c r="J230" s="183"/>
      <c r="K230" s="183"/>
      <c r="L230" s="183"/>
      <c r="M230" s="183"/>
      <c r="N230" s="183"/>
      <c r="O230" s="183"/>
      <c r="P230" s="183"/>
      <c r="Q230" s="183"/>
      <c r="R230" s="183"/>
      <c r="S230" s="183"/>
    </row>
    <row r="231" spans="3:19" customFormat="1" x14ac:dyDescent="0.25">
      <c r="C231" s="183"/>
      <c r="D231" s="183"/>
      <c r="E231" s="183"/>
      <c r="F231" s="189"/>
      <c r="G231" s="183"/>
      <c r="H231" s="183"/>
      <c r="I231" s="183"/>
      <c r="J231" s="183"/>
      <c r="K231" s="183"/>
      <c r="L231" s="183"/>
      <c r="M231" s="183"/>
      <c r="N231" s="183"/>
      <c r="O231" s="183"/>
      <c r="P231" s="183"/>
      <c r="Q231" s="183"/>
      <c r="R231" s="183"/>
      <c r="S231" s="183"/>
    </row>
    <row r="232" spans="3:19" customFormat="1" x14ac:dyDescent="0.25">
      <c r="C232" s="183"/>
      <c r="D232" s="183"/>
      <c r="E232" s="183"/>
      <c r="F232" s="189"/>
      <c r="G232" s="183"/>
      <c r="H232" s="183"/>
      <c r="I232" s="183"/>
      <c r="J232" s="183"/>
      <c r="K232" s="183"/>
      <c r="L232" s="183"/>
      <c r="M232" s="183"/>
      <c r="N232" s="183"/>
      <c r="O232" s="183"/>
      <c r="P232" s="183"/>
      <c r="Q232" s="183"/>
      <c r="R232" s="183"/>
      <c r="S232" s="183"/>
    </row>
    <row r="233" spans="3:19" customFormat="1" x14ac:dyDescent="0.25">
      <c r="C233" s="183"/>
      <c r="D233" s="183"/>
      <c r="E233" s="183"/>
      <c r="F233" s="189"/>
      <c r="G233" s="183"/>
      <c r="H233" s="183"/>
      <c r="I233" s="183"/>
      <c r="J233" s="183"/>
      <c r="K233" s="183"/>
      <c r="L233" s="183"/>
      <c r="M233" s="183"/>
      <c r="N233" s="183"/>
      <c r="O233" s="183"/>
      <c r="P233" s="183"/>
      <c r="Q233" s="183"/>
      <c r="R233" s="183"/>
      <c r="S233" s="183"/>
    </row>
    <row r="234" spans="3:19" customFormat="1" x14ac:dyDescent="0.25">
      <c r="C234" s="183"/>
      <c r="D234" s="183"/>
      <c r="E234" s="183"/>
      <c r="F234" s="189"/>
      <c r="G234" s="183"/>
      <c r="H234" s="183"/>
      <c r="I234" s="183"/>
      <c r="J234" s="183"/>
      <c r="K234" s="183"/>
      <c r="L234" s="183"/>
      <c r="M234" s="183"/>
      <c r="N234" s="183"/>
      <c r="O234" s="183"/>
      <c r="P234" s="183"/>
      <c r="Q234" s="183"/>
      <c r="R234" s="183"/>
      <c r="S234" s="183"/>
    </row>
    <row r="235" spans="3:19" customFormat="1" x14ac:dyDescent="0.25">
      <c r="C235" s="183"/>
      <c r="D235" s="183"/>
      <c r="E235" s="183"/>
      <c r="F235" s="189"/>
      <c r="G235" s="183"/>
      <c r="H235" s="183"/>
      <c r="I235" s="183"/>
      <c r="J235" s="183"/>
      <c r="K235" s="183"/>
      <c r="L235" s="183"/>
      <c r="M235" s="183"/>
      <c r="N235" s="183"/>
      <c r="O235" s="183"/>
      <c r="P235" s="183"/>
      <c r="Q235" s="183"/>
      <c r="R235" s="183"/>
      <c r="S235" s="183"/>
    </row>
    <row r="236" spans="3:19" customFormat="1" x14ac:dyDescent="0.25">
      <c r="C236" s="183"/>
      <c r="D236" s="183"/>
      <c r="E236" s="183"/>
      <c r="F236" s="189"/>
      <c r="G236" s="183"/>
      <c r="H236" s="183"/>
      <c r="I236" s="183"/>
      <c r="J236" s="183"/>
      <c r="K236" s="183"/>
      <c r="L236" s="183"/>
      <c r="M236" s="183"/>
      <c r="N236" s="183"/>
      <c r="O236" s="183"/>
      <c r="P236" s="183"/>
      <c r="Q236" s="183"/>
      <c r="R236" s="183"/>
      <c r="S236" s="183"/>
    </row>
    <row r="237" spans="3:19" customFormat="1" x14ac:dyDescent="0.25">
      <c r="C237" s="183"/>
      <c r="D237" s="183"/>
      <c r="E237" s="183"/>
      <c r="F237" s="189"/>
      <c r="G237" s="183"/>
      <c r="H237" s="183"/>
      <c r="I237" s="183"/>
      <c r="J237" s="183"/>
      <c r="K237" s="183"/>
      <c r="L237" s="183"/>
      <c r="M237" s="183"/>
      <c r="N237" s="183"/>
      <c r="O237" s="183"/>
      <c r="P237" s="183"/>
      <c r="Q237" s="183"/>
      <c r="R237" s="183"/>
      <c r="S237" s="183"/>
    </row>
    <row r="238" spans="3:19" customFormat="1" x14ac:dyDescent="0.25">
      <c r="C238" s="183"/>
      <c r="D238" s="183"/>
      <c r="E238" s="183"/>
      <c r="F238" s="189"/>
      <c r="G238" s="183"/>
      <c r="H238" s="183"/>
      <c r="I238" s="183"/>
      <c r="J238" s="183"/>
      <c r="K238" s="183"/>
      <c r="L238" s="183"/>
      <c r="M238" s="183"/>
      <c r="N238" s="183"/>
      <c r="O238" s="183"/>
      <c r="P238" s="183"/>
      <c r="Q238" s="183"/>
      <c r="R238" s="183"/>
      <c r="S238" s="183"/>
    </row>
    <row r="239" spans="3:19" customFormat="1" x14ac:dyDescent="0.25">
      <c r="C239" s="183"/>
      <c r="D239" s="183"/>
      <c r="E239" s="183"/>
      <c r="F239" s="189"/>
      <c r="G239" s="183"/>
      <c r="H239" s="183"/>
      <c r="I239" s="183"/>
      <c r="J239" s="183"/>
      <c r="K239" s="183"/>
      <c r="L239" s="183"/>
      <c r="M239" s="183"/>
      <c r="N239" s="183"/>
      <c r="O239" s="183"/>
      <c r="P239" s="183"/>
      <c r="Q239" s="183"/>
      <c r="R239" s="183"/>
      <c r="S239" s="183"/>
    </row>
    <row r="240" spans="3:19" customFormat="1" x14ac:dyDescent="0.25">
      <c r="C240" s="183"/>
      <c r="D240" s="183"/>
      <c r="E240" s="183"/>
      <c r="F240" s="189"/>
      <c r="G240" s="183"/>
      <c r="H240" s="183"/>
      <c r="I240" s="183"/>
      <c r="J240" s="183"/>
      <c r="K240" s="183"/>
      <c r="L240" s="183"/>
      <c r="M240" s="183"/>
      <c r="N240" s="183"/>
      <c r="O240" s="183"/>
      <c r="P240" s="183"/>
      <c r="Q240" s="183"/>
      <c r="R240" s="183"/>
      <c r="S240" s="183"/>
    </row>
    <row r="241" spans="3:19" customFormat="1" x14ac:dyDescent="0.25">
      <c r="C241" s="183"/>
      <c r="D241" s="183"/>
      <c r="E241" s="183"/>
      <c r="F241" s="189"/>
      <c r="G241" s="183"/>
      <c r="H241" s="183"/>
      <c r="I241" s="183"/>
      <c r="J241" s="183"/>
      <c r="K241" s="183"/>
      <c r="L241" s="183"/>
      <c r="M241" s="183"/>
      <c r="N241" s="183"/>
      <c r="O241" s="183"/>
      <c r="P241" s="183"/>
      <c r="Q241" s="183"/>
      <c r="R241" s="183"/>
      <c r="S241" s="183"/>
    </row>
    <row r="242" spans="3:19" customFormat="1" x14ac:dyDescent="0.25">
      <c r="C242" s="183"/>
      <c r="D242" s="183"/>
      <c r="E242" s="183"/>
      <c r="F242" s="189"/>
      <c r="G242" s="183"/>
      <c r="H242" s="183"/>
      <c r="I242" s="183"/>
      <c r="J242" s="183"/>
      <c r="K242" s="183"/>
      <c r="L242" s="183"/>
      <c r="M242" s="183"/>
      <c r="N242" s="183"/>
      <c r="O242" s="183"/>
      <c r="P242" s="183"/>
      <c r="Q242" s="183"/>
      <c r="R242" s="183"/>
      <c r="S242" s="183"/>
    </row>
    <row r="243" spans="3:19" customFormat="1" x14ac:dyDescent="0.25">
      <c r="C243" s="183"/>
      <c r="D243" s="183"/>
      <c r="E243" s="183"/>
      <c r="F243" s="189"/>
      <c r="G243" s="183"/>
      <c r="H243" s="183"/>
      <c r="I243" s="183"/>
      <c r="J243" s="183"/>
      <c r="K243" s="183"/>
      <c r="L243" s="183"/>
      <c r="M243" s="183"/>
      <c r="N243" s="183"/>
      <c r="O243" s="183"/>
      <c r="P243" s="183"/>
      <c r="Q243" s="183"/>
      <c r="R243" s="183"/>
      <c r="S243" s="183"/>
    </row>
    <row r="244" spans="3:19" customFormat="1" x14ac:dyDescent="0.25">
      <c r="C244" s="183"/>
      <c r="D244" s="183"/>
      <c r="E244" s="183"/>
      <c r="F244" s="189"/>
      <c r="G244" s="183"/>
      <c r="H244" s="183"/>
      <c r="I244" s="183"/>
      <c r="J244" s="183"/>
      <c r="K244" s="183"/>
      <c r="L244" s="183"/>
      <c r="M244" s="183"/>
      <c r="N244" s="183"/>
      <c r="O244" s="183"/>
      <c r="P244" s="183"/>
      <c r="Q244" s="183"/>
      <c r="R244" s="183"/>
      <c r="S244" s="183"/>
    </row>
    <row r="245" spans="3:19" customFormat="1" x14ac:dyDescent="0.25">
      <c r="C245" s="183"/>
      <c r="D245" s="183"/>
      <c r="E245" s="183"/>
      <c r="F245" s="189"/>
      <c r="G245" s="183"/>
      <c r="H245" s="183"/>
      <c r="I245" s="183"/>
      <c r="J245" s="183"/>
      <c r="K245" s="183"/>
      <c r="L245" s="183"/>
      <c r="M245" s="183"/>
      <c r="N245" s="183"/>
      <c r="O245" s="183"/>
      <c r="P245" s="183"/>
      <c r="Q245" s="183"/>
      <c r="R245" s="183"/>
      <c r="S245" s="183"/>
    </row>
    <row r="246" spans="3:19" customFormat="1" x14ac:dyDescent="0.25">
      <c r="C246" s="183"/>
      <c r="D246" s="183"/>
      <c r="E246" s="183"/>
      <c r="F246" s="189"/>
      <c r="G246" s="183"/>
      <c r="H246" s="183"/>
      <c r="I246" s="183"/>
      <c r="J246" s="183"/>
      <c r="K246" s="183"/>
      <c r="L246" s="183"/>
      <c r="M246" s="183"/>
      <c r="N246" s="183"/>
      <c r="O246" s="183"/>
      <c r="P246" s="183"/>
      <c r="Q246" s="183"/>
      <c r="R246" s="183"/>
      <c r="S246" s="183"/>
    </row>
    <row r="247" spans="3:19" customFormat="1" x14ac:dyDescent="0.25">
      <c r="C247" s="183"/>
      <c r="D247" s="183"/>
      <c r="E247" s="183"/>
      <c r="F247" s="189"/>
      <c r="G247" s="183"/>
      <c r="H247" s="183"/>
      <c r="I247" s="183"/>
      <c r="J247" s="183"/>
      <c r="K247" s="183"/>
      <c r="L247" s="183"/>
      <c r="M247" s="183"/>
      <c r="N247" s="183"/>
      <c r="O247" s="183"/>
      <c r="P247" s="183"/>
      <c r="Q247" s="183"/>
      <c r="R247" s="183"/>
      <c r="S247" s="183"/>
    </row>
    <row r="248" spans="3:19" customFormat="1" x14ac:dyDescent="0.25">
      <c r="C248" s="183"/>
      <c r="D248" s="183"/>
      <c r="E248" s="183"/>
      <c r="F248" s="189"/>
      <c r="G248" s="183"/>
      <c r="H248" s="183"/>
      <c r="I248" s="183"/>
      <c r="J248" s="183"/>
      <c r="K248" s="183"/>
      <c r="L248" s="183"/>
      <c r="M248" s="183"/>
      <c r="N248" s="183"/>
      <c r="O248" s="183"/>
      <c r="P248" s="183"/>
      <c r="Q248" s="183"/>
      <c r="R248" s="183"/>
      <c r="S248" s="183"/>
    </row>
    <row r="249" spans="3:19" customFormat="1" x14ac:dyDescent="0.25">
      <c r="C249" s="183"/>
      <c r="D249" s="183"/>
      <c r="E249" s="183"/>
      <c r="F249" s="189"/>
      <c r="G249" s="183"/>
      <c r="H249" s="183"/>
      <c r="I249" s="183"/>
      <c r="J249" s="183"/>
      <c r="K249" s="183"/>
      <c r="L249" s="183"/>
      <c r="M249" s="183"/>
      <c r="N249" s="183"/>
      <c r="O249" s="183"/>
      <c r="P249" s="183"/>
      <c r="Q249" s="183"/>
      <c r="R249" s="183"/>
      <c r="S249" s="183"/>
    </row>
    <row r="250" spans="3:19" customFormat="1" x14ac:dyDescent="0.25">
      <c r="C250" s="183"/>
      <c r="D250" s="183"/>
      <c r="E250" s="183"/>
      <c r="F250" s="189"/>
      <c r="G250" s="183"/>
      <c r="H250" s="183"/>
      <c r="I250" s="183"/>
      <c r="J250" s="183"/>
      <c r="K250" s="183"/>
      <c r="L250" s="183"/>
      <c r="M250" s="183"/>
      <c r="N250" s="183"/>
      <c r="O250" s="183"/>
      <c r="P250" s="183"/>
      <c r="Q250" s="183"/>
      <c r="R250" s="183"/>
      <c r="S250" s="183"/>
    </row>
    <row r="251" spans="3:19" customFormat="1" x14ac:dyDescent="0.25">
      <c r="C251" s="183"/>
      <c r="D251" s="183"/>
      <c r="E251" s="183"/>
      <c r="F251" s="189"/>
      <c r="G251" s="183"/>
      <c r="H251" s="183"/>
      <c r="I251" s="183"/>
      <c r="J251" s="183"/>
      <c r="K251" s="183"/>
      <c r="L251" s="183"/>
      <c r="M251" s="183"/>
      <c r="N251" s="183"/>
      <c r="O251" s="183"/>
      <c r="P251" s="183"/>
      <c r="Q251" s="183"/>
      <c r="R251" s="183"/>
      <c r="S251" s="183"/>
    </row>
    <row r="252" spans="3:19" customFormat="1" x14ac:dyDescent="0.25">
      <c r="C252" s="183"/>
      <c r="D252" s="183"/>
      <c r="E252" s="183"/>
      <c r="F252" s="189"/>
      <c r="G252" s="183"/>
      <c r="H252" s="183"/>
      <c r="I252" s="183"/>
      <c r="J252" s="183"/>
      <c r="K252" s="183"/>
      <c r="L252" s="183"/>
      <c r="M252" s="183"/>
      <c r="N252" s="183"/>
      <c r="O252" s="183"/>
      <c r="P252" s="183"/>
      <c r="Q252" s="183"/>
      <c r="R252" s="183"/>
      <c r="S252" s="183"/>
    </row>
    <row r="253" spans="3:19" customFormat="1" x14ac:dyDescent="0.25">
      <c r="C253" s="183"/>
      <c r="D253" s="183"/>
      <c r="E253" s="183"/>
      <c r="F253" s="189"/>
      <c r="G253" s="183"/>
      <c r="H253" s="183"/>
      <c r="I253" s="183"/>
      <c r="J253" s="183"/>
      <c r="K253" s="183"/>
      <c r="L253" s="183"/>
      <c r="M253" s="183"/>
      <c r="N253" s="183"/>
      <c r="O253" s="183"/>
      <c r="P253" s="183"/>
      <c r="Q253" s="183"/>
      <c r="R253" s="183"/>
      <c r="S253" s="183"/>
    </row>
    <row r="254" spans="3:19" customFormat="1" x14ac:dyDescent="0.25">
      <c r="C254" s="183"/>
      <c r="D254" s="183"/>
      <c r="E254" s="183"/>
      <c r="F254" s="189"/>
      <c r="G254" s="183"/>
      <c r="H254" s="183"/>
      <c r="I254" s="183"/>
      <c r="J254" s="183"/>
      <c r="K254" s="183"/>
      <c r="L254" s="183"/>
      <c r="M254" s="183"/>
      <c r="N254" s="183"/>
      <c r="O254" s="183"/>
      <c r="P254" s="183"/>
      <c r="Q254" s="183"/>
      <c r="R254" s="183"/>
      <c r="S254" s="183"/>
    </row>
    <row r="255" spans="3:19" customFormat="1" x14ac:dyDescent="0.25">
      <c r="C255" s="183"/>
      <c r="D255" s="183"/>
      <c r="E255" s="183"/>
      <c r="F255" s="189"/>
      <c r="G255" s="183"/>
      <c r="H255" s="183"/>
      <c r="I255" s="183"/>
      <c r="J255" s="183"/>
      <c r="K255" s="183"/>
      <c r="L255" s="183"/>
      <c r="M255" s="183"/>
      <c r="N255" s="183"/>
      <c r="O255" s="183"/>
      <c r="P255" s="183"/>
      <c r="Q255" s="183"/>
      <c r="R255" s="183"/>
      <c r="S255" s="183"/>
    </row>
    <row r="256" spans="3:19" customFormat="1" x14ac:dyDescent="0.25">
      <c r="C256" s="183"/>
      <c r="D256" s="183"/>
      <c r="E256" s="183"/>
      <c r="F256" s="189"/>
      <c r="G256" s="183"/>
      <c r="H256" s="183"/>
      <c r="I256" s="183"/>
      <c r="J256" s="183"/>
      <c r="K256" s="183"/>
      <c r="L256" s="183"/>
      <c r="M256" s="183"/>
      <c r="N256" s="183"/>
      <c r="O256" s="183"/>
      <c r="P256" s="183"/>
      <c r="Q256" s="183"/>
      <c r="R256" s="183"/>
      <c r="S256" s="183"/>
    </row>
    <row r="257" spans="3:19" customFormat="1" x14ac:dyDescent="0.25">
      <c r="C257" s="183"/>
      <c r="D257" s="183"/>
      <c r="E257" s="183"/>
      <c r="F257" s="189"/>
      <c r="G257" s="183"/>
      <c r="H257" s="183"/>
      <c r="I257" s="183"/>
      <c r="J257" s="183"/>
      <c r="K257" s="183"/>
      <c r="L257" s="183"/>
      <c r="M257" s="183"/>
      <c r="N257" s="183"/>
      <c r="O257" s="183"/>
      <c r="P257" s="183"/>
      <c r="Q257" s="183"/>
      <c r="R257" s="183"/>
      <c r="S257" s="183"/>
    </row>
    <row r="258" spans="3:19" customFormat="1" x14ac:dyDescent="0.25">
      <c r="C258" s="183"/>
      <c r="D258" s="183"/>
      <c r="E258" s="183"/>
      <c r="F258" s="189"/>
      <c r="G258" s="183"/>
      <c r="H258" s="183"/>
      <c r="I258" s="183"/>
      <c r="J258" s="183"/>
      <c r="K258" s="183"/>
      <c r="L258" s="183"/>
      <c r="M258" s="183"/>
      <c r="N258" s="183"/>
      <c r="O258" s="183"/>
      <c r="P258" s="183"/>
      <c r="Q258" s="183"/>
      <c r="R258" s="183"/>
      <c r="S258" s="183"/>
    </row>
    <row r="259" spans="3:19" customFormat="1" x14ac:dyDescent="0.25">
      <c r="C259" s="183"/>
      <c r="D259" s="183"/>
      <c r="E259" s="183"/>
      <c r="F259" s="189"/>
      <c r="G259" s="183"/>
      <c r="H259" s="183"/>
      <c r="I259" s="183"/>
      <c r="J259" s="183"/>
      <c r="K259" s="183"/>
      <c r="L259" s="183"/>
      <c r="M259" s="183"/>
      <c r="N259" s="183"/>
      <c r="O259" s="183"/>
      <c r="P259" s="183"/>
      <c r="Q259" s="183"/>
      <c r="R259" s="183"/>
      <c r="S259" s="183"/>
    </row>
    <row r="260" spans="3:19" customFormat="1" x14ac:dyDescent="0.25">
      <c r="C260" s="183"/>
      <c r="D260" s="183"/>
      <c r="E260" s="183"/>
      <c r="F260" s="189"/>
      <c r="G260" s="183"/>
      <c r="H260" s="183"/>
      <c r="I260" s="183"/>
      <c r="J260" s="183"/>
      <c r="K260" s="183"/>
      <c r="L260" s="183"/>
      <c r="M260" s="183"/>
      <c r="N260" s="183"/>
      <c r="O260" s="183"/>
      <c r="P260" s="183"/>
      <c r="Q260" s="183"/>
      <c r="R260" s="183"/>
      <c r="S260" s="183"/>
    </row>
    <row r="261" spans="3:19" customFormat="1" x14ac:dyDescent="0.25">
      <c r="C261" s="183"/>
      <c r="D261" s="183"/>
      <c r="E261" s="183"/>
      <c r="F261" s="189"/>
      <c r="G261" s="183"/>
      <c r="H261" s="183"/>
      <c r="I261" s="183"/>
      <c r="J261" s="183"/>
      <c r="K261" s="183"/>
      <c r="L261" s="183"/>
      <c r="M261" s="183"/>
      <c r="N261" s="183"/>
      <c r="O261" s="183"/>
      <c r="P261" s="183"/>
      <c r="Q261" s="183"/>
      <c r="R261" s="183"/>
      <c r="S261" s="183"/>
    </row>
    <row r="262" spans="3:19" customFormat="1" x14ac:dyDescent="0.25">
      <c r="C262" s="183"/>
      <c r="D262" s="183"/>
      <c r="E262" s="183"/>
      <c r="F262" s="189"/>
      <c r="G262" s="183"/>
      <c r="H262" s="183"/>
      <c r="I262" s="183"/>
      <c r="J262" s="183"/>
      <c r="K262" s="183"/>
      <c r="L262" s="183"/>
      <c r="M262" s="183"/>
      <c r="N262" s="183"/>
      <c r="O262" s="183"/>
      <c r="P262" s="183"/>
      <c r="Q262" s="183"/>
      <c r="R262" s="183"/>
      <c r="S262" s="183"/>
    </row>
    <row r="263" spans="3:19" customFormat="1" x14ac:dyDescent="0.25">
      <c r="C263" s="183"/>
      <c r="D263" s="183"/>
      <c r="E263" s="183"/>
      <c r="F263" s="189"/>
      <c r="G263" s="183"/>
      <c r="H263" s="183"/>
      <c r="I263" s="183"/>
      <c r="J263" s="183"/>
      <c r="K263" s="183"/>
      <c r="L263" s="183"/>
      <c r="M263" s="183"/>
      <c r="N263" s="183"/>
      <c r="O263" s="183"/>
      <c r="P263" s="183"/>
      <c r="Q263" s="183"/>
      <c r="R263" s="183"/>
      <c r="S263" s="183"/>
    </row>
    <row r="264" spans="3:19" customFormat="1" x14ac:dyDescent="0.25">
      <c r="C264" s="183"/>
      <c r="D264" s="183"/>
      <c r="E264" s="183"/>
      <c r="F264" s="189"/>
      <c r="G264" s="183"/>
      <c r="H264" s="183"/>
      <c r="I264" s="183"/>
      <c r="J264" s="183"/>
      <c r="K264" s="183"/>
      <c r="L264" s="183"/>
      <c r="M264" s="183"/>
      <c r="N264" s="183"/>
      <c r="O264" s="183"/>
      <c r="P264" s="183"/>
      <c r="Q264" s="183"/>
      <c r="R264" s="183"/>
      <c r="S264" s="183"/>
    </row>
    <row r="265" spans="3:19" customFormat="1" x14ac:dyDescent="0.25">
      <c r="C265" s="183"/>
      <c r="D265" s="183"/>
      <c r="E265" s="183"/>
      <c r="F265" s="189"/>
      <c r="G265" s="183"/>
      <c r="H265" s="183"/>
      <c r="I265" s="183"/>
      <c r="J265" s="183"/>
      <c r="K265" s="183"/>
      <c r="L265" s="183"/>
      <c r="M265" s="183"/>
      <c r="N265" s="183"/>
      <c r="O265" s="183"/>
      <c r="P265" s="183"/>
      <c r="Q265" s="183"/>
      <c r="R265" s="183"/>
      <c r="S265" s="183"/>
    </row>
    <row r="266" spans="3:19" customFormat="1" x14ac:dyDescent="0.25">
      <c r="C266" s="183"/>
      <c r="D266" s="183"/>
      <c r="E266" s="183"/>
      <c r="F266" s="189"/>
      <c r="G266" s="183"/>
      <c r="H266" s="183"/>
      <c r="I266" s="183"/>
      <c r="J266" s="183"/>
      <c r="K266" s="183"/>
      <c r="L266" s="183"/>
      <c r="M266" s="183"/>
      <c r="N266" s="183"/>
      <c r="O266" s="183"/>
      <c r="P266" s="183"/>
      <c r="Q266" s="183"/>
      <c r="R266" s="183"/>
      <c r="S266" s="183"/>
    </row>
    <row r="267" spans="3:19" customFormat="1" x14ac:dyDescent="0.25">
      <c r="C267" s="183"/>
      <c r="D267" s="183"/>
      <c r="E267" s="183"/>
      <c r="F267" s="189"/>
      <c r="G267" s="183"/>
      <c r="H267" s="183"/>
      <c r="I267" s="183"/>
      <c r="J267" s="183"/>
      <c r="K267" s="183"/>
      <c r="L267" s="183"/>
      <c r="M267" s="183"/>
      <c r="N267" s="183"/>
      <c r="O267" s="183"/>
      <c r="P267" s="183"/>
      <c r="Q267" s="183"/>
      <c r="R267" s="183"/>
      <c r="S267" s="183"/>
    </row>
    <row r="268" spans="3:19" customFormat="1" x14ac:dyDescent="0.25">
      <c r="C268" s="183"/>
      <c r="D268" s="183"/>
      <c r="E268" s="183"/>
      <c r="F268" s="189"/>
      <c r="G268" s="183"/>
      <c r="H268" s="183"/>
      <c r="I268" s="183"/>
      <c r="J268" s="183"/>
      <c r="K268" s="183"/>
      <c r="L268" s="183"/>
      <c r="M268" s="183"/>
      <c r="N268" s="183"/>
      <c r="O268" s="183"/>
      <c r="P268" s="183"/>
      <c r="Q268" s="183"/>
      <c r="R268" s="183"/>
      <c r="S268" s="183"/>
    </row>
  </sheetData>
  <mergeCells count="17">
    <mergeCell ref="A76:J76"/>
    <mergeCell ref="A77:J77"/>
    <mergeCell ref="A78:J78"/>
    <mergeCell ref="A79:J79"/>
    <mergeCell ref="A80:J80"/>
    <mergeCell ref="A75:J75"/>
    <mergeCell ref="C1:F1"/>
    <mergeCell ref="G1:J1"/>
    <mergeCell ref="A66:J66"/>
    <mergeCell ref="A67:J67"/>
    <mergeCell ref="A68:J68"/>
    <mergeCell ref="A69:J69"/>
    <mergeCell ref="A70:J70"/>
    <mergeCell ref="A71:J71"/>
    <mergeCell ref="A72:J72"/>
    <mergeCell ref="A73:J73"/>
    <mergeCell ref="A74:J7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Nino Japaridze</dc:creator>
  <cp:lastModifiedBy>Nino Odisharia</cp:lastModifiedBy>
  <dcterms:created xsi:type="dcterms:W3CDTF">2019-03-06T06:17:20Z</dcterms:created>
  <dcterms:modified xsi:type="dcterms:W3CDTF">2019-03-08T20:13:11Z</dcterms:modified>
</cp:coreProperties>
</file>