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ruidze\Desktop\Budget Hotline\"/>
    </mc:Choice>
  </mc:AlternateContent>
  <xr:revisionPtr revIDLastSave="0" documentId="13_ncr:1_{A82312A5-E5F4-4235-A4AB-40186A6BA9E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D13" i="1"/>
  <c r="D12" i="1"/>
  <c r="D16" i="1"/>
  <c r="E16" i="1" s="1"/>
  <c r="E15" i="1"/>
  <c r="D14" i="1"/>
  <c r="E14" i="1" s="1"/>
  <c r="E9" i="1" l="1"/>
  <c r="E12" i="1"/>
  <c r="E13" i="1"/>
  <c r="E8" i="1"/>
  <c r="E7" i="1"/>
  <c r="E18" i="1" l="1"/>
  <c r="E10" i="1"/>
  <c r="E19" i="1" l="1"/>
</calcChain>
</file>

<file path=xl/sharedStrings.xml><?xml version="1.0" encoding="utf-8"?>
<sst xmlns="http://schemas.openxmlformats.org/spreadsheetml/2006/main" count="21" uniqueCount="20">
  <si>
    <t>Unit</t>
  </si>
  <si>
    <t>Month</t>
  </si>
  <si>
    <t>Price per unit</t>
  </si>
  <si>
    <t>Total</t>
  </si>
  <si>
    <t>Hotline operators</t>
  </si>
  <si>
    <t>Technical costs subtotal</t>
  </si>
  <si>
    <t>Subtotal Human Resources</t>
  </si>
  <si>
    <t>Operation cost</t>
  </si>
  <si>
    <t>Program Coordinator</t>
  </si>
  <si>
    <t>Software for data collection/analyses</t>
  </si>
  <si>
    <t>Item name</t>
  </si>
  <si>
    <t>Human Resources</t>
  </si>
  <si>
    <t>Communication costs for incoming calls (monthly Cost for received calls on our existing hotline (116 006) is 300 gel, which depends on call load. Since we expect to receive 5 times more calls on a new hotline number, due to high demand, we estimated 1700 GEL monthly cost; monthly internet cost - 700 gel)</t>
  </si>
  <si>
    <t>Upgrading the system to cope with the increased workload (1 Server UPS (1X1000=1000); Upgrading service cost (materials 1000; technical service 1500; recording hotline welcome voice 1X500)</t>
  </si>
  <si>
    <t>Computer/telephone (4 PCs (4x1300=5200); 4 IP-phones (4x200=800); 4 UPS (4X100=400); 4 operator headsets (4X100=400); 4 MF printers (4X400=1600)  will be purchased for hotline operators)</t>
  </si>
  <si>
    <t>Office equipment (4 office tables (4x600=2400); 4 arm-chair (4x200=800))</t>
  </si>
  <si>
    <t xml:space="preserve">Trainer/supervisor </t>
  </si>
  <si>
    <t>Procurement of Psychologists services (50 Gel per hour for 7 months)</t>
  </si>
  <si>
    <t xml:space="preserve"> Hotline for Adolescents and Young People's Psychological Support</t>
  </si>
  <si>
    <t>Busget in Georgian 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</si>
</sst>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4" fillId="2" borderId="2" xfId="0" applyFont="1" applyFill="1" applyBorder="1" applyAlignment="1">
      <alignment horizontal="center" vertical="center" wrapText="1"/>
    </xf>
    <xf numFmtId="166" fontId="5" fillId="3" borderId="4" xfId="1" applyNumberFormat="1" applyFont="1" applyFill="1" applyBorder="1" applyAlignment="1">
      <alignment horizontal="center" vertical="center" wrapText="1"/>
    </xf>
    <xf numFmtId="166" fontId="5" fillId="4" borderId="4" xfId="1" applyNumberFormat="1" applyFont="1" applyFill="1" applyBorder="1" applyAlignment="1">
      <alignment horizontal="center" vertical="center" wrapText="1"/>
    </xf>
    <xf numFmtId="166" fontId="4" fillId="4" borderId="4" xfId="1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6" fontId="4" fillId="4" borderId="4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5" fillId="3" borderId="3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left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166" fontId="4" fillId="5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zoomScale="105" workbookViewId="0">
      <selection activeCell="E8" sqref="E8"/>
    </sheetView>
  </sheetViews>
  <sheetFormatPr defaultRowHeight="14.4" x14ac:dyDescent="0.3"/>
  <cols>
    <col min="1" max="1" width="47.6640625" customWidth="1"/>
    <col min="3" max="3" width="13.6640625" customWidth="1"/>
    <col min="4" max="4" width="13.109375" customWidth="1"/>
    <col min="5" max="5" width="15.21875" customWidth="1"/>
    <col min="6" max="6" width="9" style="18"/>
    <col min="11" max="11" width="10.21875" bestFit="1" customWidth="1"/>
  </cols>
  <sheetData>
    <row r="2" spans="1:10" ht="18" x14ac:dyDescent="0.35">
      <c r="A2" s="25" t="s">
        <v>18</v>
      </c>
      <c r="B2" s="25"/>
      <c r="C2" s="25"/>
      <c r="D2" s="25"/>
      <c r="E2" s="25"/>
    </row>
    <row r="3" spans="1:10" ht="18" x14ac:dyDescent="0.35">
      <c r="A3" s="29" t="s">
        <v>19</v>
      </c>
      <c r="B3" s="29"/>
      <c r="C3" s="29"/>
      <c r="D3" s="29"/>
      <c r="E3" s="29"/>
    </row>
    <row r="4" spans="1:10" ht="15" thickBot="1" x14ac:dyDescent="0.35">
      <c r="A4" s="13"/>
      <c r="B4" s="13"/>
      <c r="C4" s="13"/>
      <c r="D4" s="13"/>
      <c r="E4" s="13"/>
    </row>
    <row r="5" spans="1:10" ht="15" thickBot="1" x14ac:dyDescent="0.35">
      <c r="A5" s="14" t="s">
        <v>10</v>
      </c>
      <c r="B5" s="2" t="s">
        <v>0</v>
      </c>
      <c r="C5" s="2" t="s">
        <v>1</v>
      </c>
      <c r="D5" s="2" t="s">
        <v>2</v>
      </c>
      <c r="E5" s="2" t="s">
        <v>3</v>
      </c>
    </row>
    <row r="6" spans="1:10" ht="15" thickBot="1" x14ac:dyDescent="0.35">
      <c r="A6" s="26" t="s">
        <v>11</v>
      </c>
      <c r="B6" s="27"/>
      <c r="C6" s="27"/>
      <c r="D6" s="27"/>
      <c r="E6" s="28"/>
    </row>
    <row r="7" spans="1:10" ht="27.6" customHeight="1" thickBot="1" x14ac:dyDescent="0.35">
      <c r="A7" s="16" t="s">
        <v>4</v>
      </c>
      <c r="B7" s="3">
        <v>4</v>
      </c>
      <c r="C7" s="3">
        <v>7</v>
      </c>
      <c r="D7" s="4">
        <v>1200</v>
      </c>
      <c r="E7" s="4">
        <f>B7*C7*D7</f>
        <v>33600</v>
      </c>
      <c r="J7" s="1"/>
    </row>
    <row r="8" spans="1:10" ht="15" thickBot="1" x14ac:dyDescent="0.35">
      <c r="A8" s="16" t="s">
        <v>16</v>
      </c>
      <c r="B8" s="21">
        <v>1</v>
      </c>
      <c r="C8" s="21"/>
      <c r="D8" s="21">
        <v>2000</v>
      </c>
      <c r="E8" s="21">
        <f>B8*D8</f>
        <v>2000</v>
      </c>
    </row>
    <row r="9" spans="1:10" ht="15" thickBot="1" x14ac:dyDescent="0.35">
      <c r="A9" s="16" t="s">
        <v>8</v>
      </c>
      <c r="B9" s="3">
        <v>1</v>
      </c>
      <c r="C9" s="3">
        <v>7</v>
      </c>
      <c r="D9" s="4">
        <v>2500</v>
      </c>
      <c r="E9" s="4">
        <f>B9*C9*D9</f>
        <v>17500</v>
      </c>
    </row>
    <row r="10" spans="1:10" ht="25.2" customHeight="1" thickBot="1" x14ac:dyDescent="0.35">
      <c r="A10" s="17" t="s">
        <v>6</v>
      </c>
      <c r="B10" s="5"/>
      <c r="C10" s="5"/>
      <c r="D10" s="6"/>
      <c r="E10" s="12">
        <f>SUM(E7:E9)</f>
        <v>53100</v>
      </c>
    </row>
    <row r="11" spans="1:10" ht="22.2" customHeight="1" thickBot="1" x14ac:dyDescent="0.35">
      <c r="A11" s="26" t="s">
        <v>7</v>
      </c>
      <c r="B11" s="27"/>
      <c r="C11" s="27"/>
      <c r="D11" s="27"/>
      <c r="E11" s="28"/>
    </row>
    <row r="12" spans="1:10" ht="58.2" thickBot="1" x14ac:dyDescent="0.35">
      <c r="A12" s="16" t="s">
        <v>13</v>
      </c>
      <c r="B12" s="7">
        <v>1</v>
      </c>
      <c r="C12" s="7"/>
      <c r="D12" s="4">
        <f>1000+1000+1500+500</f>
        <v>4000</v>
      </c>
      <c r="E12" s="4">
        <f>B12*D12</f>
        <v>4000</v>
      </c>
    </row>
    <row r="13" spans="1:10" ht="58.2" thickBot="1" x14ac:dyDescent="0.35">
      <c r="A13" s="16" t="s">
        <v>14</v>
      </c>
      <c r="B13" s="7">
        <v>4</v>
      </c>
      <c r="C13" s="8"/>
      <c r="D13" s="4">
        <f>1300+200+100+100+400</f>
        <v>2100</v>
      </c>
      <c r="E13" s="4">
        <f>B13*D13</f>
        <v>8400</v>
      </c>
    </row>
    <row r="14" spans="1:10" ht="87" thickBot="1" x14ac:dyDescent="0.35">
      <c r="A14" s="16" t="s">
        <v>12</v>
      </c>
      <c r="B14" s="7">
        <v>1</v>
      </c>
      <c r="C14" s="7">
        <v>7</v>
      </c>
      <c r="D14" s="4">
        <f>1700+700</f>
        <v>2400</v>
      </c>
      <c r="E14" s="4">
        <f>+B14*D14*C14</f>
        <v>16800</v>
      </c>
    </row>
    <row r="15" spans="1:10" ht="15" thickBot="1" x14ac:dyDescent="0.35">
      <c r="A15" s="16" t="s">
        <v>9</v>
      </c>
      <c r="B15" s="7">
        <v>1</v>
      </c>
      <c r="C15" s="7"/>
      <c r="D15" s="4">
        <v>10000</v>
      </c>
      <c r="E15" s="4">
        <f>+D15*B15</f>
        <v>10000</v>
      </c>
    </row>
    <row r="16" spans="1:10" ht="29.4" thickBot="1" x14ac:dyDescent="0.35">
      <c r="A16" s="16" t="s">
        <v>15</v>
      </c>
      <c r="B16" s="7">
        <v>4</v>
      </c>
      <c r="C16" s="7"/>
      <c r="D16" s="4">
        <f>200+600</f>
        <v>800</v>
      </c>
      <c r="E16" s="4">
        <f>+D16*B16</f>
        <v>3200</v>
      </c>
    </row>
    <row r="17" spans="1:6" s="20" customFormat="1" ht="29.4" thickBot="1" x14ac:dyDescent="0.35">
      <c r="A17" s="22" t="s">
        <v>17</v>
      </c>
      <c r="B17" s="23">
        <v>100</v>
      </c>
      <c r="C17" s="23">
        <v>7</v>
      </c>
      <c r="D17" s="4">
        <v>50</v>
      </c>
      <c r="E17" s="4">
        <f>B17*C17*D17</f>
        <v>35000</v>
      </c>
      <c r="F17" s="19"/>
    </row>
    <row r="18" spans="1:6" ht="15" thickBot="1" x14ac:dyDescent="0.35">
      <c r="A18" s="17" t="s">
        <v>5</v>
      </c>
      <c r="B18" s="9"/>
      <c r="C18" s="10"/>
      <c r="D18" s="9"/>
      <c r="E18" s="4">
        <f>SUM(E12:E17)</f>
        <v>77400</v>
      </c>
    </row>
    <row r="19" spans="1:6" ht="15" thickBot="1" x14ac:dyDescent="0.35">
      <c r="A19" s="15" t="s">
        <v>3</v>
      </c>
      <c r="B19" s="11"/>
      <c r="C19" s="11"/>
      <c r="D19" s="11"/>
      <c r="E19" s="24">
        <f>E10+E18</f>
        <v>130500</v>
      </c>
    </row>
  </sheetData>
  <mergeCells count="4">
    <mergeCell ref="A2:E2"/>
    <mergeCell ref="A11:E11"/>
    <mergeCell ref="A6:E6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Pruidze</dc:creator>
  <cp:lastModifiedBy>Administrator</cp:lastModifiedBy>
  <dcterms:created xsi:type="dcterms:W3CDTF">2020-05-18T09:12:51Z</dcterms:created>
  <dcterms:modified xsi:type="dcterms:W3CDTF">2020-05-22T08:47:02Z</dcterms:modified>
</cp:coreProperties>
</file>