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disharia\Documents\programa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D30" i="1"/>
  <c r="B30" i="1"/>
  <c r="H29" i="1"/>
  <c r="D29" i="1"/>
  <c r="H28" i="1"/>
  <c r="H30" i="1" s="1"/>
  <c r="D28" i="1"/>
  <c r="D26" i="1"/>
  <c r="G24" i="1"/>
  <c r="F24" i="1"/>
  <c r="C24" i="1"/>
  <c r="B24" i="1"/>
  <c r="H23" i="1"/>
  <c r="D23" i="1"/>
  <c r="H22" i="1"/>
  <c r="D22" i="1"/>
  <c r="H21" i="1"/>
  <c r="D21" i="1"/>
  <c r="H20" i="1"/>
  <c r="H24" i="1" s="1"/>
  <c r="D20" i="1"/>
  <c r="H19" i="1"/>
  <c r="D19" i="1"/>
  <c r="D24" i="1" s="1"/>
  <c r="H16" i="1"/>
  <c r="D16" i="1"/>
  <c r="H15" i="1"/>
  <c r="H17" i="1" s="1"/>
  <c r="D15" i="1"/>
  <c r="D17" i="1" s="1"/>
  <c r="G11" i="1"/>
  <c r="F11" i="1"/>
  <c r="C11" i="1"/>
  <c r="B11" i="1"/>
  <c r="H10" i="1"/>
  <c r="D10" i="1"/>
  <c r="H9" i="1"/>
  <c r="D9" i="1"/>
  <c r="H8" i="1"/>
  <c r="D8" i="1"/>
  <c r="D11" i="1" s="1"/>
  <c r="H7" i="1"/>
  <c r="H11" i="1" s="1"/>
  <c r="D7" i="1"/>
  <c r="D13" i="1" l="1"/>
  <c r="D12" i="1"/>
  <c r="H33" i="1"/>
  <c r="D33" i="1"/>
  <c r="D35" i="1" s="1"/>
  <c r="H13" i="1"/>
  <c r="H12" i="1"/>
</calcChain>
</file>

<file path=xl/sharedStrings.xml><?xml version="1.0" encoding="utf-8"?>
<sst xmlns="http://schemas.openxmlformats.org/spreadsheetml/2006/main" count="35" uniqueCount="30">
  <si>
    <t>2200000 დამატების გაერეშე</t>
  </si>
  <si>
    <t>დღის ცენტრები</t>
  </si>
  <si>
    <t>რაოდენობა</t>
  </si>
  <si>
    <t>თანხა</t>
  </si>
  <si>
    <t xml:space="preserve">სულ </t>
  </si>
  <si>
    <t>პრევენცია არა შშმ ბავშვები</t>
  </si>
  <si>
    <t>შშმ ბავშები</t>
  </si>
  <si>
    <t>შშმ პირები</t>
  </si>
  <si>
    <t>მძიმე და ღრმა შშმ ბავშვები</t>
  </si>
  <si>
    <t>სულ დღის ცენტრები</t>
  </si>
  <si>
    <t xml:space="preserve">დღის ცენტრები დატვირთვა/დასწრება 95% </t>
  </si>
  <si>
    <t>დღის ცენტრები დატვირთვა/დასწრება 90%</t>
  </si>
  <si>
    <t>სათემო ორგანიზაციები</t>
  </si>
  <si>
    <t>სათემო მომსახურება</t>
  </si>
  <si>
    <t>დამოუკიდებელი ცხოვრების მომოსახურება</t>
  </si>
  <si>
    <t>სულ სათემო</t>
  </si>
  <si>
    <t>მინოდბით აღზრდა</t>
  </si>
  <si>
    <t xml:space="preserve">ნათესაური </t>
  </si>
  <si>
    <t>ნათესაური შშმ</t>
  </si>
  <si>
    <t>რეგულარული</t>
  </si>
  <si>
    <t>რეგულარული შშმ</t>
  </si>
  <si>
    <t>გადაუდებელი (დღეში)</t>
  </si>
  <si>
    <t>სულ მინოდბით აღზრდა</t>
  </si>
  <si>
    <r>
      <t>ყრუ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სმენისარმქონე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შშმ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პირთა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ვიდეო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კონფერენციის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ფუნქციის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მქონე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ტექნიკური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საშუალებით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sz val="11"/>
        <color theme="1"/>
        <rFont val="Sylfaen"/>
        <family val="1"/>
        <charset val="204"/>
      </rPr>
      <t>სმარტფონი</t>
    </r>
    <r>
      <rPr>
        <sz val="11"/>
        <color theme="1"/>
        <rFont val="Calibri"/>
        <family val="2"/>
        <charset val="204"/>
        <scheme val="minor"/>
      </rPr>
      <t xml:space="preserve">) </t>
    </r>
    <r>
      <rPr>
        <sz val="11"/>
        <color theme="1"/>
        <rFont val="Sylfaen"/>
        <family val="1"/>
        <charset val="204"/>
      </rPr>
      <t>უზრუნველყოფის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კომპონენტი</t>
    </r>
  </si>
  <si>
    <t>მცირე საოჯახო</t>
  </si>
  <si>
    <t>დღეში</t>
  </si>
  <si>
    <t>არა შშმ</t>
  </si>
  <si>
    <t>შშმ</t>
  </si>
  <si>
    <t>სულ</t>
  </si>
  <si>
    <t>მე-2 მოსმენის ბიუჯეტზე დამატებითი 2200000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</si>
</sst>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ylfae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Border="1"/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Border="1" applyAlignment="1">
      <alignment horizontal="right" vertical="center" wrapText="1"/>
    </xf>
    <xf numFmtId="0" fontId="0" fillId="0" borderId="0" xfId="0" applyFill="1"/>
    <xf numFmtId="0" fontId="3" fillId="0" borderId="0" xfId="0" applyFont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5"/>
  <sheetViews>
    <sheetView tabSelected="1" topLeftCell="A19" workbookViewId="0">
      <selection activeCell="D35" sqref="D35"/>
    </sheetView>
  </sheetViews>
  <sheetFormatPr defaultRowHeight="15" x14ac:dyDescent="0.25"/>
  <cols>
    <col min="1" max="1" width="50" customWidth="1"/>
    <col min="2" max="2" width="19.85546875" customWidth="1"/>
    <col min="3" max="3" width="13" customWidth="1"/>
    <col min="4" max="4" width="13.7109375" customWidth="1"/>
    <col min="5" max="5" width="19.5703125" customWidth="1"/>
    <col min="6" max="6" width="15.85546875" customWidth="1"/>
    <col min="7" max="7" width="10.7109375" customWidth="1"/>
    <col min="8" max="8" width="13.42578125" customWidth="1"/>
  </cols>
  <sheetData>
    <row r="4" spans="1:8" x14ac:dyDescent="0.25">
      <c r="B4">
        <v>2019</v>
      </c>
      <c r="C4" t="s">
        <v>29</v>
      </c>
      <c r="F4" t="s">
        <v>0</v>
      </c>
    </row>
    <row r="6" spans="1:8" x14ac:dyDescent="0.25">
      <c r="A6" s="1" t="s">
        <v>1</v>
      </c>
      <c r="B6" s="2" t="s">
        <v>2</v>
      </c>
      <c r="C6" s="2" t="s">
        <v>3</v>
      </c>
      <c r="D6" s="3" t="s">
        <v>4</v>
      </c>
      <c r="F6" s="2" t="s">
        <v>2</v>
      </c>
      <c r="G6" s="2" t="s">
        <v>3</v>
      </c>
      <c r="H6" s="3" t="s">
        <v>4</v>
      </c>
    </row>
    <row r="7" spans="1:8" x14ac:dyDescent="0.25">
      <c r="A7" t="s">
        <v>5</v>
      </c>
      <c r="B7">
        <v>661</v>
      </c>
      <c r="C7">
        <v>126</v>
      </c>
      <c r="D7">
        <f>B7*C7*12</f>
        <v>999432</v>
      </c>
      <c r="F7">
        <v>661</v>
      </c>
      <c r="G7">
        <v>126</v>
      </c>
      <c r="H7">
        <f>F7*G7*12</f>
        <v>999432</v>
      </c>
    </row>
    <row r="8" spans="1:8" x14ac:dyDescent="0.25">
      <c r="A8" t="s">
        <v>6</v>
      </c>
      <c r="B8">
        <v>930</v>
      </c>
      <c r="C8">
        <v>290</v>
      </c>
      <c r="D8">
        <f>B8*C8*12</f>
        <v>3236400</v>
      </c>
      <c r="F8">
        <v>930</v>
      </c>
      <c r="G8">
        <v>270</v>
      </c>
      <c r="H8">
        <f>F8*G8*12</f>
        <v>3013200</v>
      </c>
    </row>
    <row r="9" spans="1:8" x14ac:dyDescent="0.25">
      <c r="A9" t="s">
        <v>7</v>
      </c>
      <c r="B9">
        <v>685</v>
      </c>
      <c r="C9">
        <v>290</v>
      </c>
      <c r="D9">
        <f>B9*C9*12</f>
        <v>2383800</v>
      </c>
      <c r="F9">
        <v>685</v>
      </c>
      <c r="G9">
        <v>270</v>
      </c>
      <c r="H9">
        <f>F9*G9*12</f>
        <v>2219400</v>
      </c>
    </row>
    <row r="10" spans="1:8" x14ac:dyDescent="0.25">
      <c r="A10" t="s">
        <v>8</v>
      </c>
      <c r="B10">
        <v>58</v>
      </c>
      <c r="C10">
        <v>480</v>
      </c>
      <c r="D10">
        <f>B10*C10*12</f>
        <v>334080</v>
      </c>
      <c r="F10">
        <v>58</v>
      </c>
      <c r="G10">
        <v>450</v>
      </c>
      <c r="H10">
        <f>F10*G10*12</f>
        <v>313200</v>
      </c>
    </row>
    <row r="11" spans="1:8" x14ac:dyDescent="0.25">
      <c r="A11" t="s">
        <v>9</v>
      </c>
      <c r="B11">
        <f>SUM(B7:B10)</f>
        <v>2334</v>
      </c>
      <c r="C11">
        <f>SUM(C7:C10)</f>
        <v>1186</v>
      </c>
      <c r="D11">
        <f>SUM(D7:D10)</f>
        <v>6953712</v>
      </c>
      <c r="F11">
        <f>SUM(F7:F10)</f>
        <v>2334</v>
      </c>
      <c r="G11">
        <f>SUM(G7:G10)</f>
        <v>1116</v>
      </c>
      <c r="H11">
        <f>SUM(H7:H10)</f>
        <v>6545232</v>
      </c>
    </row>
    <row r="12" spans="1:8" x14ac:dyDescent="0.25">
      <c r="A12" t="s">
        <v>10</v>
      </c>
      <c r="D12">
        <f>D11*95/100</f>
        <v>6606026.4000000004</v>
      </c>
      <c r="H12">
        <f>H11*95/100</f>
        <v>6217970.4000000004</v>
      </c>
    </row>
    <row r="13" spans="1:8" x14ac:dyDescent="0.25">
      <c r="A13" t="s">
        <v>11</v>
      </c>
      <c r="D13" s="4">
        <f>D11*90/100</f>
        <v>6258340.7999999998</v>
      </c>
      <c r="H13" s="4">
        <f>H11*90/100</f>
        <v>5890708.7999999998</v>
      </c>
    </row>
    <row r="14" spans="1:8" x14ac:dyDescent="0.25">
      <c r="A14" s="1" t="s">
        <v>12</v>
      </c>
    </row>
    <row r="15" spans="1:8" x14ac:dyDescent="0.25">
      <c r="A15" t="s">
        <v>13</v>
      </c>
      <c r="B15">
        <v>270</v>
      </c>
      <c r="C15">
        <v>20</v>
      </c>
      <c r="D15">
        <f>B15*C15*365</f>
        <v>1971000</v>
      </c>
      <c r="F15">
        <v>270</v>
      </c>
      <c r="G15">
        <v>18</v>
      </c>
      <c r="H15">
        <f>F15*G15*365</f>
        <v>1773900</v>
      </c>
    </row>
    <row r="16" spans="1:8" x14ac:dyDescent="0.25">
      <c r="A16" t="s">
        <v>14</v>
      </c>
      <c r="B16">
        <v>30</v>
      </c>
      <c r="C16">
        <v>30</v>
      </c>
      <c r="D16">
        <f>B16*C16*365</f>
        <v>328500</v>
      </c>
      <c r="F16">
        <v>30</v>
      </c>
      <c r="G16">
        <v>24</v>
      </c>
      <c r="H16">
        <f>F16*G16*365</f>
        <v>262800</v>
      </c>
    </row>
    <row r="17" spans="1:8" x14ac:dyDescent="0.25">
      <c r="A17" t="s">
        <v>15</v>
      </c>
      <c r="D17" s="4">
        <f>SUM(D15:D16)</f>
        <v>2299500</v>
      </c>
      <c r="H17" s="4">
        <f>SUM(H15:H16)</f>
        <v>2036700</v>
      </c>
    </row>
    <row r="18" spans="1:8" x14ac:dyDescent="0.25">
      <c r="A18" s="1" t="s">
        <v>16</v>
      </c>
    </row>
    <row r="19" spans="1:8" x14ac:dyDescent="0.25">
      <c r="A19" s="5" t="s">
        <v>17</v>
      </c>
      <c r="B19" s="6">
        <v>230</v>
      </c>
      <c r="C19" s="6">
        <v>200</v>
      </c>
      <c r="D19">
        <f>B19*C19*12</f>
        <v>552000</v>
      </c>
      <c r="F19" s="6">
        <v>230</v>
      </c>
      <c r="G19" s="6">
        <v>200</v>
      </c>
      <c r="H19">
        <f>F19*G19*12</f>
        <v>552000</v>
      </c>
    </row>
    <row r="20" spans="1:8" x14ac:dyDescent="0.25">
      <c r="A20" s="5" t="s">
        <v>18</v>
      </c>
      <c r="B20" s="6">
        <v>50</v>
      </c>
      <c r="C20" s="6">
        <v>375</v>
      </c>
      <c r="D20">
        <f t="shared" ref="D20:D23" si="0">B20*C20*12</f>
        <v>225000</v>
      </c>
      <c r="F20" s="6">
        <v>50</v>
      </c>
      <c r="G20" s="6">
        <v>300</v>
      </c>
      <c r="H20">
        <f t="shared" ref="H20:H23" si="1">F20*G20*12</f>
        <v>180000</v>
      </c>
    </row>
    <row r="21" spans="1:8" x14ac:dyDescent="0.25">
      <c r="A21" s="5" t="s">
        <v>19</v>
      </c>
      <c r="B21" s="6">
        <v>1000</v>
      </c>
      <c r="C21" s="6">
        <v>500</v>
      </c>
      <c r="D21">
        <f t="shared" si="0"/>
        <v>6000000</v>
      </c>
      <c r="F21" s="6">
        <v>1000</v>
      </c>
      <c r="G21" s="6">
        <v>450</v>
      </c>
      <c r="H21">
        <f t="shared" si="1"/>
        <v>5400000</v>
      </c>
    </row>
    <row r="22" spans="1:8" x14ac:dyDescent="0.25">
      <c r="A22" s="5" t="s">
        <v>20</v>
      </c>
      <c r="B22" s="6">
        <v>250</v>
      </c>
      <c r="C22" s="6">
        <v>900</v>
      </c>
      <c r="D22">
        <f t="shared" si="0"/>
        <v>2700000</v>
      </c>
      <c r="F22" s="6">
        <v>250</v>
      </c>
      <c r="G22" s="6">
        <v>750</v>
      </c>
      <c r="H22">
        <f t="shared" si="1"/>
        <v>2250000</v>
      </c>
    </row>
    <row r="23" spans="1:8" x14ac:dyDescent="0.25">
      <c r="A23" s="5" t="s">
        <v>21</v>
      </c>
      <c r="B23" s="6">
        <v>50</v>
      </c>
      <c r="C23" s="6">
        <v>600</v>
      </c>
      <c r="D23">
        <f t="shared" si="0"/>
        <v>360000</v>
      </c>
      <c r="F23" s="6">
        <v>50</v>
      </c>
      <c r="G23" s="6">
        <v>600</v>
      </c>
      <c r="H23">
        <f t="shared" si="1"/>
        <v>360000</v>
      </c>
    </row>
    <row r="24" spans="1:8" x14ac:dyDescent="0.25">
      <c r="A24" s="7" t="s">
        <v>22</v>
      </c>
      <c r="B24" s="8">
        <f>SUM(B19:B23)</f>
        <v>1580</v>
      </c>
      <c r="C24">
        <f>SUM(C19:C23)</f>
        <v>2575</v>
      </c>
      <c r="D24" s="4">
        <f>SUM(D19:D23)</f>
        <v>9837000</v>
      </c>
      <c r="F24" s="8">
        <f>SUM(F19:F23)</f>
        <v>1580</v>
      </c>
      <c r="G24">
        <f>SUM(G19:G23)</f>
        <v>2300</v>
      </c>
      <c r="H24" s="4">
        <f>SUM(H19:H23)</f>
        <v>8742000</v>
      </c>
    </row>
    <row r="25" spans="1:8" x14ac:dyDescent="0.25">
      <c r="A25" s="7"/>
      <c r="B25" s="8"/>
      <c r="D25" s="9"/>
      <c r="E25" s="9"/>
      <c r="F25" s="6"/>
      <c r="G25" s="9"/>
      <c r="H25" s="9"/>
    </row>
    <row r="26" spans="1:8" ht="58.5" customHeight="1" x14ac:dyDescent="0.25">
      <c r="A26" s="10" t="s">
        <v>23</v>
      </c>
      <c r="B26" s="6">
        <v>100</v>
      </c>
      <c r="C26" s="6">
        <v>300</v>
      </c>
      <c r="D26" s="11">
        <f>B26*C26</f>
        <v>30000</v>
      </c>
      <c r="F26" s="6"/>
      <c r="G26" s="6"/>
      <c r="H26" s="12"/>
    </row>
    <row r="27" spans="1:8" x14ac:dyDescent="0.25">
      <c r="A27" s="13" t="s">
        <v>24</v>
      </c>
      <c r="C27" t="s">
        <v>25</v>
      </c>
      <c r="G27" t="s">
        <v>25</v>
      </c>
    </row>
    <row r="28" spans="1:8" x14ac:dyDescent="0.25">
      <c r="A28" s="7" t="s">
        <v>26</v>
      </c>
      <c r="B28" s="6">
        <v>333</v>
      </c>
      <c r="C28" s="6">
        <v>20</v>
      </c>
      <c r="D28">
        <f>B28*C28*365</f>
        <v>2430900</v>
      </c>
      <c r="F28" s="6">
        <v>333</v>
      </c>
      <c r="G28" s="6">
        <v>18</v>
      </c>
      <c r="H28">
        <f>F28*G28*365</f>
        <v>2187810</v>
      </c>
    </row>
    <row r="29" spans="1:8" x14ac:dyDescent="0.25">
      <c r="A29" s="7" t="s">
        <v>27</v>
      </c>
      <c r="B29">
        <v>50</v>
      </c>
      <c r="C29">
        <v>30</v>
      </c>
      <c r="D29">
        <f>B29*C29*365</f>
        <v>547500</v>
      </c>
      <c r="F29">
        <v>50</v>
      </c>
      <c r="G29">
        <v>21</v>
      </c>
      <c r="H29">
        <f>F29*G29*365</f>
        <v>383250</v>
      </c>
    </row>
    <row r="30" spans="1:8" x14ac:dyDescent="0.25">
      <c r="A30" s="7" t="s">
        <v>4</v>
      </c>
      <c r="B30">
        <f>SUM(B28:B29)</f>
        <v>383</v>
      </c>
      <c r="D30" s="4">
        <f>SUM(D28:D29)</f>
        <v>2978400</v>
      </c>
      <c r="F30">
        <f>SUM(F28:F29)</f>
        <v>383</v>
      </c>
      <c r="H30" s="4">
        <f>SUM(H28:H29)</f>
        <v>2571060</v>
      </c>
    </row>
    <row r="31" spans="1:8" x14ac:dyDescent="0.25">
      <c r="A31" s="7"/>
    </row>
    <row r="32" spans="1:8" x14ac:dyDescent="0.25">
      <c r="A32" s="7"/>
    </row>
    <row r="33" spans="1:8" x14ac:dyDescent="0.25">
      <c r="A33" s="4" t="s">
        <v>28</v>
      </c>
      <c r="B33" s="4"/>
      <c r="C33" s="4"/>
      <c r="D33" s="4">
        <f>D30+D26+D24+D17+D11</f>
        <v>22098612</v>
      </c>
      <c r="E33" s="4"/>
      <c r="F33" s="4"/>
      <c r="G33" s="4"/>
      <c r="H33" s="4">
        <f>H30+H24+H17+H11</f>
        <v>19894992</v>
      </c>
    </row>
    <row r="35" spans="1:8" x14ac:dyDescent="0.25">
      <c r="D35">
        <f>D33-H33</f>
        <v>2203620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Odisharia</dc:creator>
  <cp:lastModifiedBy>Nino Odisharia</cp:lastModifiedBy>
  <dcterms:created xsi:type="dcterms:W3CDTF">2018-11-27T11:40:39Z</dcterms:created>
  <dcterms:modified xsi:type="dcterms:W3CDTF">2018-11-27T12:12:57Z</dcterms:modified>
</cp:coreProperties>
</file>