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330"/>
  </bookViews>
  <sheets>
    <sheet name="Лист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8" i="1" l="1"/>
  <c r="G32" i="1" l="1"/>
  <c r="G33" i="1"/>
  <c r="G31" i="1" l="1"/>
  <c r="D33" i="1" l="1"/>
  <c r="D17" i="1"/>
  <c r="D15" i="1"/>
  <c r="D11" i="1"/>
  <c r="D49" i="1" l="1"/>
  <c r="G34" i="1"/>
  <c r="G15" i="1"/>
  <c r="G49" i="1" l="1"/>
</calcChain>
</file>

<file path=xl/sharedStrings.xml><?xml version="1.0" encoding="utf-8"?>
<sst xmlns="http://schemas.openxmlformats.org/spreadsheetml/2006/main" count="134" uniqueCount="108">
  <si>
    <t>მოკლე ვადიანი დავალებები</t>
  </si>
  <si>
    <t>DMT აუდიტის ხარჯებს აფასებს 15-20,000 ევრომდე.</t>
  </si>
  <si>
    <t>იმ შემთხვევაში, თუ ახალი დანადგარი/ნაწილი იქნება შესაძენი</t>
  </si>
  <si>
    <t>დამატებითი სწავლება/ტრენინგი დასავლელი ტრენერის მიერ.</t>
  </si>
  <si>
    <t>მიწისქვეშ დაამონტაჟეთ ცეცხლმაქრები და ცეცხლთან ბრძოლის მოწყობილობები</t>
  </si>
  <si>
    <t>იდს-ების გაუმჯობესება</t>
  </si>
  <si>
    <t>შეიმუშავეთ და დააწესეთ ინციდენტების მოკვლევისა და ანალიზის პროცესი</t>
  </si>
  <si>
    <t>გააუმჯობესეთ ინციდენტების ანგარიშგება</t>
  </si>
  <si>
    <t>შექმენით შრომის უსაფრთხოების პოლიტიკის დოკუმენტი</t>
  </si>
  <si>
    <t>დანიშნეთ შრომის უსაფრთხოებაზე პასუხისმგებელი კომპეტენტური პირი, რომელიც გააკონტროლებს შრომის უსაფრთხოების ცვლილებებს</t>
  </si>
  <si>
    <t>განახორციელეთ რისკის შეფასება</t>
  </si>
  <si>
    <t>დაატრენინგეთ შახტის მენეჯმენტი</t>
  </si>
  <si>
    <t>განახორციელეთ რისკის კონტროლი შახტის თითოეულ ოპერაციაზე</t>
  </si>
  <si>
    <t>უზრუნველყავით უსაფრთხოების შესახებ პერიოდული შეხვედრები</t>
  </si>
  <si>
    <t>გააუმჯობესეთ სამუშაო მეთოდები, უსაფრთხოების პროცედურები უნდა იყოს გასაგები</t>
  </si>
  <si>
    <t>სწავლება განახორციელეთ წერილობითი ინსტრუქციებითა და სახელმძღვანელობით</t>
  </si>
  <si>
    <t>უსაფრთხოდ მუშაობისთვის ადამიანის წახალისებისთვის იფიქრეთ ბონუსების სისტემის დაწესებაზე</t>
  </si>
  <si>
    <t>დააწესეთ პრაქტიკულ მაგალითებზე დაფუძნებული სწავლება შრომის უსაფრთხოებაში</t>
  </si>
  <si>
    <t>შეამოწმეთ ვენტილაციის სტაბილურობა</t>
  </si>
  <si>
    <t>განსაზღვრეთ გაზის რეალური ემისია (გამოყოფა)</t>
  </si>
  <si>
    <t>განახორციელეთ შრომის უსაფრთხოების დაგეგმარების ახალი ინკლუზიური სისტემა</t>
  </si>
  <si>
    <t>გააუმჯობესეთ აფეთქებისგან დამცავი ბარიერები</t>
  </si>
  <si>
    <t>მონიშნეთ გასაქცევი/სამაშველო გზები</t>
  </si>
  <si>
    <t>დააწესეთ ანგარიშგების სტანდარტები კრიტიკულ დროს შეკეთებისას.</t>
  </si>
  <si>
    <t>რეგულარულად განსაზღვრეთ ქვანახშირის ბუნებრივი ტენიანობა</t>
  </si>
  <si>
    <t>დააფიქსირეთ შახტში კაბელის მიბმა/დამაგრება</t>
  </si>
  <si>
    <t>განსაზღვრეთ ძირითადი ვენტილაციის სპეციფიკური მრუდი</t>
  </si>
  <si>
    <t>შეიმუშავეთ ვენტილაციის შეცვლის სამომავლო შესაძლებლობები</t>
  </si>
  <si>
    <t>ქართველი ექსპერტების  მიერ განსაზღვრული სავარაუდო ხარჯები [ლარი]</t>
  </si>
  <si>
    <t>ქართველი ექსპერტების კომენტარი</t>
  </si>
  <si>
    <t>უზრუნველყავით, რომ ადამიანები მუდმივად ატარებდნენ თვით-მაშველს</t>
  </si>
  <si>
    <t>გამოცვალეთ კიბეები და სხვა.</t>
  </si>
  <si>
    <t>განახორციელეთ შახტში საბრუნი საშუალებების/დოლურების მამოძრავებელი საშუალებების  პერიოდული ინსპექტირება</t>
  </si>
  <si>
    <t xml:space="preserve">შახტის ამწე მოწყობილობის ტექნიკური მდგომარეობა, არ შეესაბამება ევროპულ სტანდარტებს, მოძველებულია, თუმცა დღემდე მუშაობს. შეკეთების და ტექნიკური ინსპექტირების დოკუმენტები არ არსებობს. ამწე მოწყობილობების, მართვისა და უსაფრთოების კომპონენტები მოითხოვს სერიოზულ სარემონტო სამუშაოებს </t>
  </si>
  <si>
    <t>აფეთქებული გვირაბების გაწმენდა განახორციელეთ სკრეპერებით</t>
  </si>
  <si>
    <t>ინერტული ქვის ფხვნილით გამტვერვა</t>
  </si>
  <si>
    <t>პროცესი უნდა იმართოს კვალიფიციური შრომის უსაფრთხოების მენეჯერის მიერ</t>
  </si>
  <si>
    <t>იგულისხმება კვლევის ხარჯები</t>
  </si>
  <si>
    <t>იგულისხმება მხოლოდ კვლევა და დაგეგმარება</t>
  </si>
  <si>
    <t>დაამონტაჟეთ მეთანის  უფრო გრძელი მზომები / ქვანახშირის ფენებში სიღრმისეული საზომი</t>
  </si>
  <si>
    <t>შრეში არსებული ატმოსფეროს, წნევების წინასწარ განსაზღვრა</t>
  </si>
  <si>
    <t>დაბურღულ შპურებში დაბრკოლების აღმომჩენი ხელსაწყო</t>
  </si>
  <si>
    <t>სავალი გზების განტვირთვა და მოწესრიგება</t>
  </si>
  <si>
    <t>DMT იძლევა რეკომენდაციას, რომ პირველ წელს დამოუკიდებელი დასავლური ორგანიზაციის მიერ განხორციელდეს გარე აუდიტი ყოველ 3 თვეში ერთხელ, ხოლო მეორე წლიდან - ყოველ 6 თვეში ერთხელ.</t>
  </si>
  <si>
    <t>კომპანიის შიდა ხარჯი, შახტის თანამშრომელი უნდა გადამზადდეს ან/და ახალი ინჟინერი აიყვანონ</t>
  </si>
  <si>
    <t>ვიზიტი ადგილზე + დამოუკიდებელი დასავლური ორგანიზაციის მიერ პროტოკოლის შემუშავება</t>
  </si>
  <si>
    <t>წლიურად</t>
  </si>
  <si>
    <t>კომპანიის შიდა ხარჯები (არ საჭიროებს გარე კომპანიის/პერსონალის დაქირავებას)</t>
  </si>
  <si>
    <t>თითო ერთეული</t>
  </si>
  <si>
    <t>თითო ვიზიტი ობიექტზე</t>
  </si>
  <si>
    <t>თითო ვიზიტი ობიექტზე, რეკომენდირებულია 2-3 თვეში ერთხელ</t>
  </si>
  <si>
    <t>DMT კომენტარი</t>
  </si>
  <si>
    <t>DMT ფასი (ევრო)</t>
  </si>
  <si>
    <t>კვლევის შემდეგ, ვენტილატორის დამატების საჭიროების შემთხვევაში, თითო ვენტილატორის სავარაუდო ფასი იქნება 3000 დოლარი. სულ საჭირო იქნება 3 ვენტილატორი. ჯამში 9000 დოლარი</t>
  </si>
  <si>
    <t>N</t>
  </si>
  <si>
    <t xml:space="preserve"> </t>
  </si>
  <si>
    <t>გრძელვადიანი რეკომენდაცია</t>
  </si>
  <si>
    <t>შახტის ადმინისტრაციის განცხადებით, მხოლოდ დოლურის შეცვლის სავარაუდო ღირებულებაა   70 000 $, დაახლოებით 182,000 ლარი</t>
  </si>
  <si>
    <t>ლარი - ქართველი ექსპერტები</t>
  </si>
  <si>
    <t>ევრო - DMT (დაახლ=1.705.644.00 ლარი)</t>
  </si>
  <si>
    <t>3 სანგრევზე 2 დამცავი სისტემა, თითოს ფასი 20000</t>
  </si>
  <si>
    <t>კამერული (ბურღვა-აფეთქებითი) მეთოდიდან  მოპოვების ხრახნულ მეთოდზე გადასვლისთვის, რომელიც თავის თავში მოიაზრებს დასაქმებულთა მიერ ხელით შრომისა და აფეთქებითი სამუშაოების გამორიცხვას და მოპოვების პროცესის მექანიზაციას, შახტის ადმინისტრაციის ინფორმაციით, დაახლოებით დაჯდება 20,000,000 აშშ დოლარი. საიდანაც, საბურღი დანადგარის ფასი შეადგენს 2,000,000 აშშ დოლარს, ხოლო დანარჩენი თანხა გაანგარიშებულია ინფრასტრუქტურის მოწყობისა და პერსონალის გადამზადებისთვის, თუმცა უნდა აღინიშნოს, რომ აღნიშნული მეთოდი წარმოადგენს ახალ, ჯერ-ჯერობით გამოუცდელ და შეუსწავლელ მეთოდს და საჭიროებს დამატებით შესწავლას.</t>
  </si>
  <si>
    <r>
      <rPr>
        <b/>
        <sz val="11"/>
        <color rgb="FFFF0000"/>
        <rFont val="Sylfaen"/>
        <family val="1"/>
      </rPr>
      <t xml:space="preserve"> </t>
    </r>
    <r>
      <rPr>
        <sz val="11"/>
        <color theme="1"/>
        <rFont val="Sylfaen"/>
        <family val="1"/>
      </rPr>
      <t>წლიურად (იდს-ებში იგულისმხმება თვითმაშველები, სპეცტანსაცმელები, სათვალე,რესპირატორი,ხელთათმანი და ყველა საჭირო ეკიპირების ნაწილი?)</t>
    </r>
  </si>
  <si>
    <r>
      <rPr>
        <b/>
        <sz val="11"/>
        <color rgb="FFFF0000"/>
        <rFont val="Sylfaen"/>
        <family val="1"/>
      </rPr>
      <t xml:space="preserve"> </t>
    </r>
    <r>
      <rPr>
        <sz val="11"/>
        <color theme="1"/>
        <rFont val="Sylfaen"/>
        <family val="1"/>
      </rPr>
      <t xml:space="preserve">არსებული საკადრო რესურსით ინციდენტების მოკვლევის და ანალიზის სრულყოფილი პროცესი ვერ განხორციელდება, საჭიროა აიყვანონ ან ტოტალურად გადამზადდეს უსაფრთოებაზე განპირობებული სპეციალისტები </t>
    </r>
    <r>
      <rPr>
        <b/>
        <sz val="11"/>
        <color theme="1"/>
        <rFont val="Sylfaen"/>
        <family val="1"/>
      </rPr>
      <t>(თანხმედრაშია ქართველი და უცხოელი ექსპერტების მოსაზრება)</t>
    </r>
  </si>
  <si>
    <r>
      <t xml:space="preserve">არსებული საკადრო რესურსით ინციდენტების  ანგარიშების სრულყოფილი პროცესი ვერ განხორციელდება, საჭიროა ახალი, კვალიფიციური კადრების დამატება </t>
    </r>
    <r>
      <rPr>
        <b/>
        <sz val="11"/>
        <color theme="1"/>
        <rFont val="Sylfaen"/>
        <family val="1"/>
      </rPr>
      <t>(თანხმედრაშია ქართველი და უცხოელი ექსპერტების მოსაზრება)</t>
    </r>
  </si>
  <si>
    <t xml:space="preserve">კომპანიის შიდა ხარჯები </t>
  </si>
  <si>
    <r>
      <t xml:space="preserve">არსებული საკადრო რესურსით პოლიტიკის დოკუმენტის შემუშავება, რომელიც დაფუძნებული იქნება საფრთის იდენტიფიცირებისა და რისკის შეფასების პროცესზზე შეუძლებელია, საჭიროა გადამზადდეს, ან დაინიშნოს ახალი შრომის უსაფრთოების სპეციალისტები </t>
    </r>
    <r>
      <rPr>
        <b/>
        <sz val="11"/>
        <color theme="1"/>
        <rFont val="Sylfaen"/>
        <family val="1"/>
      </rPr>
      <t>(თანხმედრაშია ქართველი და უცხოელი ექსპერტების მოსაზრება)</t>
    </r>
  </si>
  <si>
    <t xml:space="preserve"> ერთ ადამიანზე წლიურად, თუ დამატებით პროფესიონალის დაქირავება გადაწყდება. უნდა მოხდეს რაოდენობის განსაზღვრა კომპანიის მიერ</t>
  </si>
  <si>
    <r>
      <t>არსებული ვითარების ანალიზის საფუძველზე, მიზანშეწონილია შრომის უსაფრთოების სპეციალისტად (HS) დაინიშნოს დამატებით 36 უსაფრთხოების სპეციალისტი, რომელიც იქნება უცხო/გარეშე პირი ტყიბულის საზოგადოებისთვის (ვინაიდან არსებული პრაქტიკით ადგილობრივები ვერ უზრუნველყოფენ წესების მკაცრს დაცვას). შრომის ბაზარზე და ტყიბულის სპეციფიკიდან გამომდინარე, კვალიფიციური კადრი, რომელიც ჯეროვნად შეასრულებს დაკისრებულ მოვალეობებს, ანაზღაურების სახით საშუალოდ საჭიროების 3 000 ლარს თვიურად.</t>
    </r>
    <r>
      <rPr>
        <b/>
        <sz val="11"/>
        <color theme="1"/>
        <rFont val="Sylfaen"/>
        <family val="1"/>
      </rPr>
      <t>(თანხმედრაშია ქართველი და უცხოელი ექსპერტების მოსაზრება)</t>
    </r>
  </si>
  <si>
    <t>კვალიფიციური დასაქმებულის მიერ  ან/და ახალი ინჟინრები აიყვანონ</t>
  </si>
  <si>
    <r>
      <t xml:space="preserve">არსებული ვითარების ანალიზით დგინდება, რომ ადგილობრივი უსაფრთხოების მენეჯერების უნარები/კომპეტენცია შეუსაბამოა არსებული საჭიროებისადმი. აუცილებელია ახალი უსაფრთოების მენეჯერებით დაკომპლექტება </t>
    </r>
    <r>
      <rPr>
        <b/>
        <sz val="11"/>
        <color theme="1"/>
        <rFont val="Sylfaen"/>
        <family val="1"/>
      </rPr>
      <t>(თანხმედრაშია ქართველი და უცხოელი ექსპერტების მოსაზრება)</t>
    </r>
  </si>
  <si>
    <r>
      <t>აუცილებელია ეფექტურიტრენინგის ჩატარება  და  მუდმივი სწავლების პროგრამის დანერგვა.</t>
    </r>
    <r>
      <rPr>
        <b/>
        <sz val="11"/>
        <color theme="1"/>
        <rFont val="Sylfaen"/>
        <family val="1"/>
      </rPr>
      <t>(თანხმედრაშია ქართველი და უცხოელი ექსპერტების მოსაზრება)</t>
    </r>
  </si>
  <si>
    <r>
      <rPr>
        <b/>
        <sz val="11"/>
        <color theme="1"/>
        <rFont val="Sylfaen"/>
        <family val="1"/>
      </rPr>
      <t xml:space="preserve">ძირითადად თანხევდრაშია </t>
    </r>
    <r>
      <rPr>
        <b/>
        <sz val="11"/>
        <color rgb="FFFF0000"/>
        <rFont val="Sylfaen"/>
        <family val="1"/>
      </rPr>
      <t xml:space="preserve">- </t>
    </r>
    <r>
      <rPr>
        <sz val="11"/>
        <color theme="1"/>
        <rFont val="Sylfaen"/>
        <family val="1"/>
      </rPr>
      <t>არსებული საკადრო რესურსით და კვალიფიკაციის (შრომის უსაფრთხოების საფუძვლების ცოდნის) დონით, რისკის კონტროლის  განხორციელება შეუძლებელია</t>
    </r>
  </si>
  <si>
    <t>(თანხმედრაშია ქართველი და უცხოელი ექსპერტების მოსაზრება)</t>
  </si>
  <si>
    <t>თანხმედრაშია ქართველი და უცხოელი ექსპერტების მოსაზრება</t>
  </si>
  <si>
    <r>
      <t xml:space="preserve">სამუშაო მეთოდები, უსაფრთხოების პროცედურები </t>
    </r>
    <r>
      <rPr>
        <b/>
        <i/>
        <sz val="11"/>
        <color theme="1"/>
        <rFont val="Sylfaen"/>
        <family val="1"/>
      </rPr>
      <t>არ არსებობს ან მოძველებულია და არ შეესაბამება საერთაშორისო სტანდარტებს</t>
    </r>
    <r>
      <rPr>
        <sz val="11"/>
        <color theme="1"/>
        <rFont val="Sylfaen"/>
        <family val="1"/>
      </rPr>
      <t xml:space="preserve">, </t>
    </r>
    <r>
      <rPr>
        <b/>
        <i/>
        <sz val="11"/>
        <color theme="1"/>
        <rFont val="Sylfaen"/>
        <family val="1"/>
      </rPr>
      <t xml:space="preserve"> </t>
    </r>
    <r>
      <rPr>
        <sz val="11"/>
        <color theme="1"/>
        <rFont val="Sylfaen"/>
        <family val="1"/>
      </rPr>
      <t>შესაბამისად საჭიროებს კვალიფიციურ, საექსპერტო ცოდნის მქონე კადრების ჩართულობას.</t>
    </r>
    <r>
      <rPr>
        <b/>
        <sz val="11"/>
        <color theme="1"/>
        <rFont val="Sylfaen"/>
        <family val="1"/>
      </rPr>
      <t xml:space="preserve"> (თანხმედრაშია ქართველი და უცხოელი ექსპერტების მოსაზრება)</t>
    </r>
  </si>
  <si>
    <r>
      <t xml:space="preserve">წერილობითი ინსტრუქციები და სახელმძღვანელოები შესაბამისობაში უნდა მოვიდეს საქართველოში მოქმედ რეგულაციებთან </t>
    </r>
    <r>
      <rPr>
        <b/>
        <sz val="11"/>
        <color theme="1"/>
        <rFont val="Sylfaen"/>
        <family val="1"/>
      </rPr>
      <t>(თანხმედრაშია ქართველი და უცხოელი ექსპერტების მოსაზრება)</t>
    </r>
  </si>
  <si>
    <t>თითო ერთეული 3000, ჯამში 9000</t>
  </si>
  <si>
    <t>ვენტილაციის ნაწილი (იგულისხმება კვლევის ხარჯები)</t>
  </si>
  <si>
    <r>
      <t xml:space="preserve">უნდა დაინერგოს  მუდმივი კონტროლის მექანიზმი </t>
    </r>
    <r>
      <rPr>
        <b/>
        <sz val="11"/>
        <color theme="1"/>
        <rFont val="Sylfaen"/>
        <family val="1"/>
      </rPr>
      <t>(თანხმედრაშია ქართველი და უცხოელი ექსპერტების მოსაზრება)</t>
    </r>
  </si>
  <si>
    <t>ხარჯები უნდა დაანგარიშდეს შახტის მენეჯმენტის მიერ</t>
  </si>
  <si>
    <r>
      <t>ბონუსური სისტემა საჭიროებს დამატებით ხარჯებს, რომელიც უნდა  დაანგარიშდეს და განისაზღვროს შახტის მენეჯმენტის მიერ.</t>
    </r>
    <r>
      <rPr>
        <b/>
        <sz val="11"/>
        <color theme="1"/>
        <rFont val="Sylfaen"/>
        <family val="1"/>
      </rPr>
      <t>(თანხმედრაშია ქართველი და უცხოელი ექსპერტების მოსაზრება)</t>
    </r>
  </si>
  <si>
    <t xml:space="preserve"> უსაფრთოების ინჟინრები უნდა გადამზადდეს ან/და ახალი ინჟინერი აიყვანონ</t>
  </si>
  <si>
    <r>
      <t>არსებული საკადრო რესურსით, შრომის უსაფრთოების სფეროში კვალიფიციური/პრაქტიკული სწავლების ჩატარება პრაქტიკულად შეუძლებელია (</t>
    </r>
    <r>
      <rPr>
        <b/>
        <sz val="11"/>
        <color theme="1"/>
        <rFont val="Sylfaen"/>
        <family val="1"/>
      </rPr>
      <t>ძირითადად თანხვედრაშია)</t>
    </r>
  </si>
  <si>
    <r>
      <rPr>
        <b/>
        <sz val="11"/>
        <color theme="1"/>
        <rFont val="Sylfaen"/>
        <family val="1"/>
      </rPr>
      <t xml:space="preserve">ძირითადად თანხევდრაშია - </t>
    </r>
    <r>
      <rPr>
        <sz val="11"/>
        <color theme="1"/>
        <rFont val="Sylfaen"/>
        <family val="1"/>
      </rPr>
      <t>არსებული საკადრო რესურსებით და მომზადების (კვალიფიკაციის) დონით, შრომის უსაფრთოების სისტემის დანერგვა შეუძლებელია</t>
    </r>
  </si>
  <si>
    <t>ფასი  და ოდენობა უნდა განისაზღვროს შახტის მენეჯმენტის მიერ</t>
  </si>
  <si>
    <r>
      <t>ჯამში 6 ერთეული, თითოს ფასი 1500</t>
    </r>
    <r>
      <rPr>
        <b/>
        <sz val="11"/>
        <color theme="1"/>
        <rFont val="Sylfaen"/>
        <family val="1"/>
      </rPr>
      <t xml:space="preserve"> (თანხმედრაშია ქართველი და უცხოელი ექსპერტების მოსაზრება)</t>
    </r>
  </si>
  <si>
    <r>
      <t xml:space="preserve">100 (ერთეულის ფასი), ჯამში 80 ცალი </t>
    </r>
    <r>
      <rPr>
        <b/>
        <sz val="11"/>
        <color theme="1"/>
        <rFont val="Sylfaen"/>
        <family val="1"/>
      </rPr>
      <t>(თანხმედრაშია ქართველი და უცხოელი ექსპერტების მოსაზრება)</t>
    </r>
  </si>
  <si>
    <t>უნდა განისაზღვროს შახტის მენეჯმენტის მიერ</t>
  </si>
  <si>
    <t>წლიუარად (იგულისხმება კვლევის ხარჯები)</t>
  </si>
  <si>
    <t>ხარჯი უნდა დაანგარიშდეს შახტის მენეჯმენტის მიერ</t>
  </si>
  <si>
    <t xml:space="preserve"> (თანხმედრაშია ქართველი და უცხოელი ექსპერტების მოსაზრება)</t>
  </si>
  <si>
    <t>თანხმედრაშია ქართველი და უცხოელი ექსპერტების დასკვნა</t>
  </si>
  <si>
    <t>უნდა დააანგარიშდეს შახტის მენეჯმენტის მიერ</t>
  </si>
  <si>
    <t>შენიშვნა: ქვემოთ ჩამოთვლილი საკითხების უმეტესი ნაწილი შესაძლოა გაკეთდეს შახტის მიერ, მოკლევადიან პერსპექტივაში.</t>
  </si>
  <si>
    <t>ამის მისაღწევად, აუცილებელია ცვლილებების განხორციელება და პროგრესის კონტროლი.</t>
  </si>
  <si>
    <t xml:space="preserve">გადასახედია სამუშაო გრაფიკი </t>
  </si>
  <si>
    <r>
      <t xml:space="preserve">შახტში მომხდარი უბედური შემთხვევები ცხადყოფს, რომ ინციდენტები ძირითადად ხდება </t>
    </r>
    <r>
      <rPr>
        <i/>
        <sz val="11"/>
        <color theme="1"/>
        <rFont val="Sylfaen"/>
        <family val="1"/>
      </rPr>
      <t>ღამის ცვლაში, გამთენიისას</t>
    </r>
    <r>
      <rPr>
        <sz val="11"/>
        <color theme="1"/>
        <rFont val="Sylfaen"/>
        <family val="1"/>
      </rPr>
      <t>, როდესაც დასაქმებულთა ორგანიზმზე მოქმედებს ე.წ ბიოლოგიური საათი და მენეჯმენტის მხრიდან ხორციელდება ნაკლები კონტროლი.  მიზანშეწონილია აიკრძალოს აფეთქებები ღამის ცვლაში და ამასთანევე, ნაცვლად არსებული წესისა, რომელიც გულისხმობს ანაზღაურებას გამომუშავებით (რაც მუშებს უბიძგებს სიჩქარისკენ უსაფრთხოების წესების გვერდის ავლით), სახელფასო განაკვეთი იყოს ფიქსირებული</t>
    </r>
    <r>
      <rPr>
        <i/>
        <sz val="11"/>
        <color theme="1"/>
        <rFont val="Sylfaen"/>
        <family val="1"/>
      </rPr>
      <t xml:space="preserve"> </t>
    </r>
    <r>
      <rPr>
        <b/>
        <i/>
        <sz val="11"/>
        <color theme="1"/>
        <rFont val="Sylfaen"/>
        <family val="1"/>
      </rPr>
      <t>(აღნიშნულ მოსაზრებას იზიარებს  ქართველი და უცხოელი ექსპერტები)</t>
    </r>
  </si>
  <si>
    <t>მიწისქვეშ დაამონტაჟეთ ტემპერატურისა და ტენიანობის რეგულარული მონიტორინგის საშუალეაბ</t>
  </si>
  <si>
    <t>მიწისქვეს დაამონტაჟეთ ტემპერატურისა და ტენიანობის რეგულარული მონიტორინგის საშუალება</t>
  </si>
  <si>
    <t>დაამონტაჟეთ სავალი გზების დეფორმაციის მონიტორინგისა და წნევის კონცენტრაციის წინასწარ მაპროგნოზირებელი საშუალება</t>
  </si>
  <si>
    <t>დაამონტაჟეთ გეოტექნიკური და დეფრომაციის მონიტორინგის სისტემა</t>
  </si>
  <si>
    <t>მოაწყვეთ ცვლილების ამოსაცნობი (tamperproof) სისტემის უსაფრთხოების საშუალება</t>
  </si>
  <si>
    <t>განსაზღვრეთ ამწე მოწყობილობის დაშვების ადგილების ნათელი და უნიკალური დასახელება</t>
  </si>
  <si>
    <t>განაახლეთ შახტში ამწევი საშუალებების (hoisting) დოკუმენტაცია და  აწარმოეთ ხელსაწყოების შეკეთების ჟურნალი</t>
  </si>
  <si>
    <t xml:space="preserve">იმსჯელეთ/იმოქმედეთ  მე-4 და მე-5 ფეთქი მასალის კლასებს შორის. </t>
  </si>
  <si>
    <r>
      <t>უსაფრთოების უზრუნველსაყოფად რეკომენდირებულია მოხდეს</t>
    </r>
    <r>
      <rPr>
        <b/>
        <sz val="11"/>
        <color theme="1"/>
        <rFont val="Sylfaen"/>
        <family val="1"/>
      </rPr>
      <t xml:space="preserve"> მე-5 კლასის</t>
    </r>
    <r>
      <rPr>
        <sz val="11"/>
        <color theme="1"/>
        <rFont val="Sylfaen"/>
        <family val="1"/>
      </rPr>
      <t xml:space="preserve"> ფეთქითი მასალის გამოყენება</t>
    </r>
  </si>
  <si>
    <t>ქვემოთ მოცემული რეკომენდაციების შესრულება საჭიროებს დამატებით განფასებას, ვინაიდან ზოგიერთი ღონისძიება უნდა განისაძვროს და დაანგარიშდეს უშუალოდ შახტის მენეჯმენტის მიერ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</si>
</sst>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14" x14ac:knownFonts="1">
    <font>
      <sz val="11"/>
      <color theme="1"/>
      <name val="Calibri"/>
      <family val="2"/>
      <scheme val="minor"/>
    </font>
    <font>
      <sz val="10"/>
      <color theme="1"/>
      <name val="Sylfaen"/>
      <family val="1"/>
    </font>
    <font>
      <sz val="11"/>
      <color theme="1"/>
      <name val="Sylfaen"/>
      <family val="1"/>
    </font>
    <font>
      <b/>
      <sz val="11"/>
      <color theme="1"/>
      <name val="Sylfaen"/>
      <family val="1"/>
    </font>
    <font>
      <b/>
      <sz val="12"/>
      <color theme="1"/>
      <name val="Sylfaen"/>
      <family val="1"/>
    </font>
    <font>
      <i/>
      <sz val="11"/>
      <color theme="1"/>
      <name val="Sylfaen"/>
      <family val="1"/>
    </font>
    <font>
      <b/>
      <i/>
      <sz val="11"/>
      <color theme="1"/>
      <name val="Sylfaen"/>
      <family val="1"/>
    </font>
    <font>
      <b/>
      <sz val="12"/>
      <color theme="1"/>
      <name val="Sylfaen"/>
      <family val="1"/>
      <charset val="204"/>
    </font>
    <font>
      <b/>
      <sz val="16"/>
      <color theme="1"/>
      <name val="Sylfaen"/>
      <family val="1"/>
      <charset val="204"/>
    </font>
    <font>
      <sz val="11"/>
      <color theme="1"/>
      <name val="Calibri"/>
      <family val="2"/>
      <scheme val="minor"/>
    </font>
    <font>
      <b/>
      <sz val="14"/>
      <color theme="1"/>
      <name val="Sylfaen"/>
      <family val="1"/>
      <charset val="204"/>
    </font>
    <font>
      <b/>
      <sz val="11"/>
      <color rgb="FFFF0000"/>
      <name val="Sylfaen"/>
      <family val="1"/>
    </font>
    <font>
      <sz val="9"/>
      <color theme="1"/>
      <name val="Sylfaen"/>
      <family val="1"/>
    </font>
    <font>
      <sz val="18"/>
      <color theme="1"/>
      <name val="Sylfaen"/>
      <family val="1"/>
    </font>
  </fonts>
  <fills count="5">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rgb="FF92D05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3" fontId="9" fillId="0" borderId="0" applyFont="0" applyFill="0" applyBorder="0" applyAlignment="0" applyProtection="0"/>
  </cellStyleXfs>
  <cellXfs count="36">
    <xf numFmtId="0" fontId="0" fillId="0" borderId="0" xfId="0"/>
    <xf numFmtId="0" fontId="4" fillId="2"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1" fillId="0" borderId="1" xfId="0" applyFont="1" applyFill="1" applyBorder="1" applyAlignment="1">
      <alignment horizontal="center" vertical="top" wrapText="1"/>
    </xf>
    <xf numFmtId="0" fontId="2" fillId="0" borderId="1" xfId="0" applyFont="1" applyFill="1" applyBorder="1" applyAlignment="1">
      <alignment horizontal="center" vertical="top" wrapText="1"/>
    </xf>
    <xf numFmtId="0" fontId="2" fillId="0" borderId="0"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0" xfId="0" applyFont="1" applyFill="1" applyAlignment="1">
      <alignment horizontal="left" vertical="center" wrapText="1"/>
    </xf>
    <xf numFmtId="43" fontId="2" fillId="0" borderId="0" xfId="0" applyNumberFormat="1" applyFont="1" applyFill="1" applyAlignment="1">
      <alignment horizontal="center" vertical="center" wrapText="1"/>
    </xf>
    <xf numFmtId="43" fontId="8" fillId="0" borderId="0" xfId="1" applyFont="1" applyFill="1" applyBorder="1" applyAlignment="1">
      <alignment horizontal="center" vertical="center" wrapText="1"/>
    </xf>
    <xf numFmtId="43" fontId="10" fillId="0" borderId="0" xfId="1" applyFont="1" applyFill="1" applyBorder="1" applyAlignment="1">
      <alignment horizontal="left" vertical="center" wrapText="1"/>
    </xf>
    <xf numFmtId="43" fontId="8" fillId="0" borderId="0" xfId="1" applyFont="1" applyFill="1" applyBorder="1" applyAlignment="1">
      <alignment horizontal="left" vertical="center" wrapText="1"/>
    </xf>
    <xf numFmtId="0" fontId="4"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 fillId="4" borderId="1" xfId="0" applyFont="1" applyFill="1" applyBorder="1" applyAlignment="1">
      <alignment horizontal="center" vertical="top" wrapText="1"/>
    </xf>
    <xf numFmtId="0" fontId="7"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4" xfId="0" applyFont="1" applyFill="1" applyBorder="1" applyAlignment="1">
      <alignment horizontal="left" vertical="center" wrapText="1"/>
    </xf>
    <xf numFmtId="43" fontId="8" fillId="0" borderId="1" xfId="1" applyFont="1" applyFill="1" applyBorder="1" applyAlignment="1">
      <alignment horizontal="center" vertical="center" wrapText="1"/>
    </xf>
    <xf numFmtId="43" fontId="8" fillId="0" borderId="1" xfId="1" applyFont="1" applyFill="1" applyBorder="1" applyAlignment="1">
      <alignment horizontal="left" vertical="center" wrapText="1"/>
    </xf>
    <xf numFmtId="43" fontId="10" fillId="0" borderId="1" xfId="1" applyFont="1" applyFill="1" applyBorder="1" applyAlignment="1">
      <alignment horizontal="left"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43" fontId="10" fillId="4" borderId="5" xfId="1" applyFont="1" applyFill="1" applyBorder="1" applyAlignment="1">
      <alignment horizontal="center" vertical="center" wrapText="1"/>
    </xf>
    <xf numFmtId="43" fontId="10" fillId="4" borderId="6" xfId="1" applyFont="1" applyFill="1" applyBorder="1" applyAlignment="1">
      <alignment horizontal="center" vertical="center" wrapText="1"/>
    </xf>
    <xf numFmtId="0" fontId="4" fillId="0" borderId="1" xfId="0" applyFont="1" applyFill="1" applyBorder="1" applyAlignment="1">
      <alignment horizontal="left" vertical="center" wrapText="1"/>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12" fillId="0" borderId="0" xfId="0" applyFont="1"/>
    <xf numFmtId="0" fontId="2" fillId="0" borderId="0" xfId="0" applyFont="1" applyAlignment="1">
      <alignment wrapText="1"/>
    </xf>
    <xf numFmtId="0" fontId="13" fillId="2" borderId="0" xfId="0" applyFont="1" applyFill="1" applyBorder="1" applyAlignment="1">
      <alignment horizontal="left" vertical="center"/>
    </xf>
    <xf numFmtId="0" fontId="2" fillId="2" borderId="0" xfId="0" applyFont="1" applyFill="1" applyBorder="1" applyAlignment="1">
      <alignment horizontal="center" vertical="center"/>
    </xf>
    <xf numFmtId="0" fontId="2" fillId="2" borderId="3" xfId="0" applyFont="1" applyFill="1" applyBorder="1" applyAlignment="1">
      <alignment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61"/>
  <sheetViews>
    <sheetView tabSelected="1" zoomScale="72" zoomScaleNormal="72" workbookViewId="0">
      <selection activeCell="D12" sqref="D12"/>
    </sheetView>
  </sheetViews>
  <sheetFormatPr defaultColWidth="9.140625" defaultRowHeight="15" x14ac:dyDescent="0.25"/>
  <cols>
    <col min="1" max="1" width="3.5703125" style="4" customWidth="1"/>
    <col min="2" max="2" width="9.140625" style="4"/>
    <col min="3" max="3" width="63.42578125" style="9" customWidth="1"/>
    <col min="4" max="4" width="58.140625" style="4" customWidth="1"/>
    <col min="5" max="5" width="50" style="4" customWidth="1"/>
    <col min="6" max="6" width="3.28515625" style="4" customWidth="1"/>
    <col min="7" max="7" width="37.7109375" style="4" customWidth="1"/>
    <col min="8" max="8" width="98" style="4" customWidth="1"/>
    <col min="9" max="16384" width="9.140625" style="4"/>
  </cols>
  <sheetData>
    <row r="1" spans="2:8" s="3" customFormat="1" x14ac:dyDescent="0.25">
      <c r="C1" s="7"/>
    </row>
    <row r="2" spans="2:8" ht="18" x14ac:dyDescent="0.25">
      <c r="C2" s="27" t="s">
        <v>94</v>
      </c>
      <c r="D2" s="27"/>
      <c r="E2" s="27"/>
      <c r="F2" s="27"/>
      <c r="G2" s="27"/>
      <c r="H2" s="27"/>
    </row>
    <row r="3" spans="2:8" ht="18" x14ac:dyDescent="0.25">
      <c r="C3" s="27" t="s">
        <v>95</v>
      </c>
      <c r="D3" s="27"/>
      <c r="E3" s="27"/>
      <c r="F3" s="27"/>
      <c r="G3" s="27"/>
      <c r="H3" s="27"/>
    </row>
    <row r="4" spans="2:8" ht="18" x14ac:dyDescent="0.25">
      <c r="C4" s="27" t="s">
        <v>43</v>
      </c>
      <c r="D4" s="27"/>
      <c r="E4" s="27"/>
      <c r="F4" s="27"/>
      <c r="G4" s="27"/>
      <c r="H4" s="27"/>
    </row>
    <row r="5" spans="2:8" ht="18" x14ac:dyDescent="0.25">
      <c r="C5" s="27" t="s">
        <v>1</v>
      </c>
      <c r="D5" s="27"/>
      <c r="E5" s="27"/>
      <c r="F5" s="27"/>
      <c r="G5" s="27"/>
      <c r="H5" s="27"/>
    </row>
    <row r="6" spans="2:8" ht="24" x14ac:dyDescent="0.25">
      <c r="C6" s="33" t="s">
        <v>107</v>
      </c>
      <c r="D6" s="34"/>
      <c r="E6" s="35"/>
      <c r="F6" s="35"/>
      <c r="G6" s="35"/>
      <c r="H6" s="35"/>
    </row>
    <row r="7" spans="2:8" ht="54" x14ac:dyDescent="0.25">
      <c r="B7" s="1" t="s">
        <v>54</v>
      </c>
      <c r="C7" s="1" t="s">
        <v>0</v>
      </c>
      <c r="D7" s="1" t="s">
        <v>52</v>
      </c>
      <c r="E7" s="1" t="s">
        <v>51</v>
      </c>
      <c r="F7" s="14"/>
      <c r="G7" s="1" t="s">
        <v>28</v>
      </c>
      <c r="H7" s="1" t="s">
        <v>29</v>
      </c>
    </row>
    <row r="8" spans="2:8" ht="30" x14ac:dyDescent="0.25">
      <c r="B8" s="2">
        <v>1</v>
      </c>
      <c r="C8" s="8" t="s">
        <v>4</v>
      </c>
      <c r="D8" s="2">
        <f>175*4*52</f>
        <v>36400</v>
      </c>
      <c r="E8" s="2"/>
      <c r="F8" s="15"/>
      <c r="G8" s="2" t="s">
        <v>93</v>
      </c>
      <c r="H8" s="2"/>
    </row>
    <row r="9" spans="2:8" ht="129.75" customHeight="1" x14ac:dyDescent="0.25">
      <c r="B9" s="2">
        <v>2</v>
      </c>
      <c r="C9" s="8" t="s">
        <v>96</v>
      </c>
      <c r="D9" s="2">
        <v>10000</v>
      </c>
      <c r="E9" s="2" t="s">
        <v>45</v>
      </c>
      <c r="F9" s="15"/>
      <c r="G9" s="2"/>
      <c r="H9" s="2" t="s">
        <v>97</v>
      </c>
    </row>
    <row r="10" spans="2:8" ht="37.5" customHeight="1" x14ac:dyDescent="0.25">
      <c r="B10" s="2">
        <v>3</v>
      </c>
      <c r="C10" s="8" t="s">
        <v>35</v>
      </c>
      <c r="D10" s="2">
        <v>170000</v>
      </c>
      <c r="E10" s="2" t="s">
        <v>2</v>
      </c>
      <c r="F10" s="15"/>
      <c r="G10" s="2"/>
      <c r="H10" s="2"/>
    </row>
    <row r="11" spans="2:8" ht="30" x14ac:dyDescent="0.25">
      <c r="B11" s="2">
        <v>4</v>
      </c>
      <c r="C11" s="8" t="s">
        <v>5</v>
      </c>
      <c r="D11" s="2">
        <f>50*2*300+5*1500+40*1000+20*1000</f>
        <v>97500</v>
      </c>
      <c r="E11" s="2" t="s">
        <v>46</v>
      </c>
      <c r="F11" s="15"/>
      <c r="G11" s="2"/>
      <c r="H11" s="2" t="s">
        <v>62</v>
      </c>
    </row>
    <row r="12" spans="2:8" ht="60" x14ac:dyDescent="0.25">
      <c r="B12" s="2">
        <v>5</v>
      </c>
      <c r="C12" s="8" t="s">
        <v>6</v>
      </c>
      <c r="D12" s="2" t="s">
        <v>65</v>
      </c>
      <c r="E12" s="2" t="s">
        <v>82</v>
      </c>
      <c r="F12" s="15"/>
      <c r="G12" s="2"/>
      <c r="H12" s="2" t="s">
        <v>63</v>
      </c>
    </row>
    <row r="13" spans="2:8" ht="45" x14ac:dyDescent="0.25">
      <c r="B13" s="2">
        <v>6</v>
      </c>
      <c r="C13" s="8" t="s">
        <v>7</v>
      </c>
      <c r="D13" s="2" t="s">
        <v>65</v>
      </c>
      <c r="E13" s="2" t="s">
        <v>82</v>
      </c>
      <c r="F13" s="15"/>
      <c r="G13" s="2"/>
      <c r="H13" s="2" t="s">
        <v>64</v>
      </c>
    </row>
    <row r="14" spans="2:8" ht="60" x14ac:dyDescent="0.25">
      <c r="B14" s="2">
        <v>7</v>
      </c>
      <c r="C14" s="8" t="s">
        <v>8</v>
      </c>
      <c r="D14" s="2" t="s">
        <v>65</v>
      </c>
      <c r="E14" s="2" t="s">
        <v>82</v>
      </c>
      <c r="F14" s="15"/>
      <c r="G14" s="2"/>
      <c r="H14" s="2" t="s">
        <v>66</v>
      </c>
    </row>
    <row r="15" spans="2:8" ht="123" customHeight="1" x14ac:dyDescent="0.25">
      <c r="B15" s="2">
        <v>8</v>
      </c>
      <c r="C15" s="8" t="s">
        <v>9</v>
      </c>
      <c r="D15" s="2">
        <f>2000*12</f>
        <v>24000</v>
      </c>
      <c r="E15" s="2" t="s">
        <v>67</v>
      </c>
      <c r="F15" s="15"/>
      <c r="G15" s="2">
        <f>36*3000*12</f>
        <v>1296000</v>
      </c>
      <c r="H15" s="2" t="s">
        <v>68</v>
      </c>
    </row>
    <row r="16" spans="2:8" ht="63" customHeight="1" x14ac:dyDescent="0.25">
      <c r="B16" s="2">
        <v>9</v>
      </c>
      <c r="C16" s="8" t="s">
        <v>10</v>
      </c>
      <c r="D16" s="2" t="s">
        <v>65</v>
      </c>
      <c r="E16" s="2" t="s">
        <v>69</v>
      </c>
      <c r="F16" s="15"/>
      <c r="G16" s="2"/>
      <c r="H16" s="2" t="s">
        <v>70</v>
      </c>
    </row>
    <row r="17" spans="2:8" ht="30" x14ac:dyDescent="0.25">
      <c r="B17" s="2">
        <v>10</v>
      </c>
      <c r="C17" s="8" t="s">
        <v>11</v>
      </c>
      <c r="D17" s="2">
        <f>10*2200*4</f>
        <v>88000</v>
      </c>
      <c r="E17" s="2" t="s">
        <v>3</v>
      </c>
      <c r="F17" s="23"/>
      <c r="G17" s="2"/>
      <c r="H17" s="2" t="s">
        <v>71</v>
      </c>
    </row>
    <row r="18" spans="2:8" ht="51" customHeight="1" x14ac:dyDescent="0.25">
      <c r="B18" s="2">
        <v>11</v>
      </c>
      <c r="C18" s="8" t="s">
        <v>12</v>
      </c>
      <c r="D18" s="2" t="s">
        <v>65</v>
      </c>
      <c r="E18" s="2"/>
      <c r="F18" s="24"/>
      <c r="G18" s="2" t="s">
        <v>36</v>
      </c>
      <c r="H18" s="2" t="s">
        <v>72</v>
      </c>
    </row>
    <row r="19" spans="2:8" ht="30" x14ac:dyDescent="0.25">
      <c r="B19" s="2">
        <v>12</v>
      </c>
      <c r="C19" s="8" t="s">
        <v>13</v>
      </c>
      <c r="D19" s="2" t="s">
        <v>47</v>
      </c>
      <c r="E19" s="2"/>
      <c r="F19" s="15"/>
      <c r="G19" s="2"/>
      <c r="H19" s="2" t="s">
        <v>74</v>
      </c>
    </row>
    <row r="20" spans="2:8" ht="64.5" customHeight="1" x14ac:dyDescent="0.25">
      <c r="B20" s="2">
        <v>13</v>
      </c>
      <c r="C20" s="8" t="s">
        <v>14</v>
      </c>
      <c r="D20" s="2" t="s">
        <v>47</v>
      </c>
      <c r="E20" s="2"/>
      <c r="F20" s="15"/>
      <c r="G20" s="2" t="s">
        <v>36</v>
      </c>
      <c r="H20" s="2" t="s">
        <v>75</v>
      </c>
    </row>
    <row r="21" spans="2:8" ht="46.5" customHeight="1" x14ac:dyDescent="0.25">
      <c r="B21" s="2">
        <v>14</v>
      </c>
      <c r="C21" s="8" t="s">
        <v>15</v>
      </c>
      <c r="D21" s="2" t="s">
        <v>47</v>
      </c>
      <c r="E21" s="2"/>
      <c r="F21" s="15"/>
      <c r="G21" s="2"/>
      <c r="H21" s="2" t="s">
        <v>76</v>
      </c>
    </row>
    <row r="22" spans="2:8" ht="30.75" customHeight="1" x14ac:dyDescent="0.25">
      <c r="B22" s="2">
        <v>15</v>
      </c>
      <c r="C22" s="8" t="s">
        <v>34</v>
      </c>
      <c r="D22" s="2">
        <v>3000</v>
      </c>
      <c r="E22" s="5" t="s">
        <v>48</v>
      </c>
      <c r="F22" s="16"/>
      <c r="G22" s="2"/>
      <c r="H22" s="2" t="s">
        <v>77</v>
      </c>
    </row>
    <row r="23" spans="2:8" ht="33" customHeight="1" x14ac:dyDescent="0.25">
      <c r="B23" s="2">
        <v>16</v>
      </c>
      <c r="C23" s="8" t="s">
        <v>26</v>
      </c>
      <c r="D23" s="2">
        <v>12000</v>
      </c>
      <c r="E23" s="2" t="s">
        <v>78</v>
      </c>
      <c r="F23" s="15"/>
      <c r="G23" s="2"/>
      <c r="H23" s="2" t="s">
        <v>37</v>
      </c>
    </row>
    <row r="24" spans="2:8" ht="30" x14ac:dyDescent="0.25">
      <c r="B24" s="2">
        <v>17</v>
      </c>
      <c r="C24" s="8" t="s">
        <v>30</v>
      </c>
      <c r="D24" s="2" t="s">
        <v>47</v>
      </c>
      <c r="E24" s="2"/>
      <c r="F24" s="15"/>
      <c r="G24" s="2"/>
      <c r="H24" s="2" t="s">
        <v>79</v>
      </c>
    </row>
    <row r="25" spans="2:8" ht="45" x14ac:dyDescent="0.25">
      <c r="B25" s="2">
        <v>18</v>
      </c>
      <c r="C25" s="8" t="s">
        <v>16</v>
      </c>
      <c r="D25" s="2" t="s">
        <v>47</v>
      </c>
      <c r="E25" s="2" t="s">
        <v>80</v>
      </c>
      <c r="F25" s="15"/>
      <c r="G25" s="2"/>
      <c r="H25" s="2" t="s">
        <v>81</v>
      </c>
    </row>
    <row r="26" spans="2:8" ht="48" customHeight="1" x14ac:dyDescent="0.25">
      <c r="B26" s="2">
        <v>19</v>
      </c>
      <c r="C26" s="8" t="s">
        <v>17</v>
      </c>
      <c r="D26" s="2" t="s">
        <v>65</v>
      </c>
      <c r="E26" s="2" t="s">
        <v>44</v>
      </c>
      <c r="F26" s="15"/>
      <c r="G26" s="2"/>
      <c r="H26" s="2" t="s">
        <v>83</v>
      </c>
    </row>
    <row r="27" spans="2:8" ht="23.25" customHeight="1" x14ac:dyDescent="0.25">
      <c r="B27" s="2">
        <v>20</v>
      </c>
      <c r="C27" s="8" t="s">
        <v>18</v>
      </c>
      <c r="D27" s="2">
        <v>8000</v>
      </c>
      <c r="E27" s="2" t="s">
        <v>49</v>
      </c>
      <c r="F27" s="15"/>
      <c r="G27" s="2"/>
      <c r="H27" s="2"/>
    </row>
    <row r="28" spans="2:8" ht="30" x14ac:dyDescent="0.25">
      <c r="B28" s="2">
        <v>21</v>
      </c>
      <c r="C28" s="8" t="s">
        <v>19</v>
      </c>
      <c r="D28" s="2" t="s">
        <v>47</v>
      </c>
      <c r="E28" s="2"/>
      <c r="F28" s="15"/>
      <c r="G28" s="2"/>
      <c r="H28" s="2"/>
    </row>
    <row r="29" spans="2:8" ht="30" x14ac:dyDescent="0.25">
      <c r="B29" s="2">
        <v>22</v>
      </c>
      <c r="C29" s="8" t="s">
        <v>103</v>
      </c>
      <c r="D29" s="2" t="s">
        <v>47</v>
      </c>
      <c r="E29" s="2"/>
      <c r="F29" s="15"/>
      <c r="G29" s="2"/>
      <c r="H29" s="2"/>
    </row>
    <row r="30" spans="2:8" ht="39.75" customHeight="1" x14ac:dyDescent="0.25">
      <c r="B30" s="2">
        <v>23</v>
      </c>
      <c r="C30" s="8" t="s">
        <v>20</v>
      </c>
      <c r="D30" s="2" t="s">
        <v>47</v>
      </c>
      <c r="E30" s="2" t="s">
        <v>44</v>
      </c>
      <c r="F30" s="15"/>
      <c r="G30" s="2"/>
      <c r="H30" s="2" t="s">
        <v>84</v>
      </c>
    </row>
    <row r="31" spans="2:8" ht="49.5" customHeight="1" x14ac:dyDescent="0.25">
      <c r="B31" s="2">
        <v>24</v>
      </c>
      <c r="C31" s="8" t="s">
        <v>27</v>
      </c>
      <c r="D31" s="2">
        <v>15000</v>
      </c>
      <c r="E31" s="2" t="s">
        <v>38</v>
      </c>
      <c r="F31" s="15"/>
      <c r="G31" s="2">
        <f>3*3000*2.6</f>
        <v>23400</v>
      </c>
      <c r="H31" s="2" t="s">
        <v>53</v>
      </c>
    </row>
    <row r="32" spans="2:8" ht="30" x14ac:dyDescent="0.25">
      <c r="B32" s="2">
        <v>25</v>
      </c>
      <c r="C32" s="8" t="s">
        <v>21</v>
      </c>
      <c r="D32" s="2" t="s">
        <v>47</v>
      </c>
      <c r="E32" s="2" t="s">
        <v>85</v>
      </c>
      <c r="F32" s="15"/>
      <c r="G32" s="2">
        <f>20000*6</f>
        <v>120000</v>
      </c>
      <c r="H32" s="2" t="s">
        <v>60</v>
      </c>
    </row>
    <row r="33" spans="2:8" ht="30" x14ac:dyDescent="0.25">
      <c r="B33" s="2">
        <v>26</v>
      </c>
      <c r="C33" s="8" t="s">
        <v>39</v>
      </c>
      <c r="D33" s="2">
        <f>50*30</f>
        <v>1500</v>
      </c>
      <c r="E33" s="2" t="s">
        <v>48</v>
      </c>
      <c r="F33" s="15"/>
      <c r="G33" s="2">
        <f>6*1500</f>
        <v>9000</v>
      </c>
      <c r="H33" s="2" t="s">
        <v>86</v>
      </c>
    </row>
    <row r="34" spans="2:8" ht="30" x14ac:dyDescent="0.25">
      <c r="B34" s="2">
        <v>27</v>
      </c>
      <c r="C34" s="8" t="s">
        <v>22</v>
      </c>
      <c r="D34" s="2" t="s">
        <v>47</v>
      </c>
      <c r="E34" s="2" t="s">
        <v>85</v>
      </c>
      <c r="F34" s="15"/>
      <c r="G34" s="2">
        <f>100*80</f>
        <v>8000</v>
      </c>
      <c r="H34" s="2" t="s">
        <v>87</v>
      </c>
    </row>
    <row r="35" spans="2:8" ht="30" x14ac:dyDescent="0.25">
      <c r="B35" s="2">
        <v>28</v>
      </c>
      <c r="C35" s="8" t="s">
        <v>23</v>
      </c>
      <c r="D35" s="2" t="s">
        <v>47</v>
      </c>
      <c r="E35" s="2"/>
      <c r="F35" s="15"/>
      <c r="G35" s="2"/>
      <c r="H35" s="2"/>
    </row>
    <row r="36" spans="2:8" ht="30" x14ac:dyDescent="0.25">
      <c r="B36" s="2">
        <v>29</v>
      </c>
      <c r="C36" s="8" t="s">
        <v>42</v>
      </c>
      <c r="D36" s="2" t="s">
        <v>47</v>
      </c>
      <c r="E36" s="2"/>
      <c r="F36" s="15"/>
      <c r="G36" s="2" t="s">
        <v>88</v>
      </c>
      <c r="H36" s="2" t="s">
        <v>73</v>
      </c>
    </row>
    <row r="37" spans="2:8" ht="34.5" customHeight="1" x14ac:dyDescent="0.25">
      <c r="B37" s="2">
        <v>30</v>
      </c>
      <c r="C37" s="8" t="s">
        <v>24</v>
      </c>
      <c r="D37" s="2">
        <v>5000</v>
      </c>
      <c r="E37" s="2" t="s">
        <v>89</v>
      </c>
      <c r="F37" s="15"/>
      <c r="G37" s="2"/>
      <c r="H37" s="2"/>
    </row>
    <row r="38" spans="2:8" ht="30.75" customHeight="1" x14ac:dyDescent="0.25">
      <c r="B38" s="2">
        <v>31</v>
      </c>
      <c r="C38" s="8" t="s">
        <v>40</v>
      </c>
      <c r="D38" s="2">
        <v>75000</v>
      </c>
      <c r="E38" s="2"/>
      <c r="F38" s="15"/>
      <c r="G38" s="2"/>
      <c r="H38" s="2"/>
    </row>
    <row r="39" spans="2:8" ht="30" x14ac:dyDescent="0.25">
      <c r="B39" s="2">
        <v>32</v>
      </c>
      <c r="C39" s="8" t="s">
        <v>31</v>
      </c>
      <c r="D39" s="2" t="s">
        <v>47</v>
      </c>
      <c r="E39" s="2" t="s">
        <v>90</v>
      </c>
      <c r="F39" s="15"/>
      <c r="G39" s="2" t="s">
        <v>90</v>
      </c>
      <c r="H39" s="2" t="s">
        <v>91</v>
      </c>
    </row>
    <row r="40" spans="2:8" ht="39" customHeight="1" x14ac:dyDescent="0.25">
      <c r="B40" s="2">
        <v>33</v>
      </c>
      <c r="C40" s="8" t="s">
        <v>104</v>
      </c>
      <c r="D40" s="2">
        <v>5000</v>
      </c>
      <c r="E40" s="2"/>
      <c r="F40" s="15"/>
      <c r="G40" s="2"/>
      <c r="H40" s="2"/>
    </row>
    <row r="41" spans="2:8" ht="79.5" customHeight="1" x14ac:dyDescent="0.25">
      <c r="B41" s="2">
        <v>34</v>
      </c>
      <c r="C41" s="8" t="s">
        <v>32</v>
      </c>
      <c r="D41" s="2">
        <v>7000</v>
      </c>
      <c r="E41" s="2" t="s">
        <v>50</v>
      </c>
      <c r="F41" s="15"/>
      <c r="G41" s="2" t="s">
        <v>57</v>
      </c>
      <c r="H41" s="2" t="s">
        <v>33</v>
      </c>
    </row>
    <row r="42" spans="2:8" ht="74.25" customHeight="1" x14ac:dyDescent="0.25">
      <c r="B42" s="2">
        <v>35</v>
      </c>
      <c r="C42" s="8" t="s">
        <v>105</v>
      </c>
      <c r="D42" s="2"/>
      <c r="E42" s="2"/>
      <c r="F42" s="15"/>
      <c r="G42" s="2" t="s">
        <v>106</v>
      </c>
      <c r="H42" s="2" t="s">
        <v>74</v>
      </c>
    </row>
    <row r="43" spans="2:8" ht="30" x14ac:dyDescent="0.25">
      <c r="B43" s="2">
        <v>36</v>
      </c>
      <c r="C43" s="8" t="s">
        <v>25</v>
      </c>
      <c r="D43" s="2" t="s">
        <v>47</v>
      </c>
      <c r="E43" s="2"/>
      <c r="F43" s="15"/>
      <c r="G43" s="2"/>
      <c r="H43" s="2" t="s">
        <v>92</v>
      </c>
    </row>
    <row r="44" spans="2:8" ht="29.25" customHeight="1" x14ac:dyDescent="0.25">
      <c r="B44" s="2">
        <v>37</v>
      </c>
      <c r="C44" s="8" t="s">
        <v>41</v>
      </c>
      <c r="D44" s="2"/>
      <c r="E44" s="2"/>
      <c r="F44" s="15"/>
      <c r="G44" s="6">
        <v>5000</v>
      </c>
      <c r="H44" s="2"/>
    </row>
    <row r="45" spans="2:8" ht="32.25" customHeight="1" x14ac:dyDescent="0.25">
      <c r="B45" s="2">
        <v>38</v>
      </c>
      <c r="C45" s="8" t="s">
        <v>101</v>
      </c>
      <c r="D45" s="2"/>
      <c r="E45" s="2"/>
      <c r="F45" s="15"/>
      <c r="G45" s="6"/>
      <c r="H45" s="2"/>
    </row>
    <row r="46" spans="2:8" ht="41.25" customHeight="1" x14ac:dyDescent="0.25">
      <c r="B46" s="2">
        <v>39</v>
      </c>
      <c r="C46" s="32" t="s">
        <v>99</v>
      </c>
      <c r="D46" s="2"/>
      <c r="E46" s="2"/>
      <c r="F46" s="15"/>
      <c r="G46" s="6"/>
      <c r="H46" s="2"/>
    </row>
    <row r="47" spans="2:8" ht="39" customHeight="1" x14ac:dyDescent="0.25">
      <c r="B47" s="2">
        <v>40</v>
      </c>
      <c r="C47" s="8" t="s">
        <v>100</v>
      </c>
      <c r="D47" s="2"/>
      <c r="E47" s="2"/>
      <c r="F47" s="15"/>
      <c r="G47" s="6"/>
      <c r="H47" s="2"/>
    </row>
    <row r="48" spans="2:8" ht="38.25" customHeight="1" x14ac:dyDescent="0.25">
      <c r="B48" s="2">
        <v>41</v>
      </c>
      <c r="C48" s="8" t="s">
        <v>102</v>
      </c>
      <c r="D48" s="2"/>
      <c r="E48" s="2"/>
      <c r="F48" s="15"/>
      <c r="G48" s="2"/>
      <c r="H48" s="2"/>
    </row>
    <row r="49" spans="2:8" x14ac:dyDescent="0.25">
      <c r="D49" s="20">
        <f>D8+D9+D10+D11+D15+D17+D22+D23+D27+D31+D33+D37+D38+D40+D41</f>
        <v>557400</v>
      </c>
      <c r="E49" s="22" t="s">
        <v>59</v>
      </c>
      <c r="F49" s="25"/>
      <c r="G49" s="20">
        <f>G15+G31+G32+G33+G34+G44+182000</f>
        <v>1643400</v>
      </c>
      <c r="H49" s="21" t="s">
        <v>58</v>
      </c>
    </row>
    <row r="50" spans="2:8" ht="30" customHeight="1" x14ac:dyDescent="0.25">
      <c r="D50" s="20"/>
      <c r="E50" s="22"/>
      <c r="F50" s="26"/>
      <c r="G50" s="20"/>
      <c r="H50" s="21"/>
    </row>
    <row r="51" spans="2:8" ht="63.75" customHeight="1" x14ac:dyDescent="0.25">
      <c r="D51" s="31" t="s">
        <v>98</v>
      </c>
      <c r="E51" s="12"/>
      <c r="F51" s="12"/>
      <c r="G51" s="11"/>
      <c r="H51" s="13"/>
    </row>
    <row r="53" spans="2:8" ht="21" x14ac:dyDescent="0.25">
      <c r="B53" s="28" t="s">
        <v>56</v>
      </c>
      <c r="C53" s="29"/>
      <c r="D53" s="29"/>
      <c r="E53" s="29"/>
      <c r="F53" s="29"/>
      <c r="G53" s="29"/>
      <c r="H53" s="30"/>
    </row>
    <row r="54" spans="2:8" ht="18" x14ac:dyDescent="0.25">
      <c r="B54" s="17" t="s">
        <v>61</v>
      </c>
      <c r="C54" s="18"/>
      <c r="D54" s="18"/>
      <c r="E54" s="18"/>
      <c r="F54" s="18"/>
      <c r="G54" s="18"/>
      <c r="H54" s="19"/>
    </row>
    <row r="56" spans="2:8" x14ac:dyDescent="0.25">
      <c r="G56" s="10"/>
    </row>
    <row r="57" spans="2:8" x14ac:dyDescent="0.25">
      <c r="G57" s="10"/>
    </row>
    <row r="61" spans="2:8" x14ac:dyDescent="0.25">
      <c r="D61" s="4" t="s">
        <v>55</v>
      </c>
    </row>
  </sheetData>
  <mergeCells count="12">
    <mergeCell ref="B53:H53"/>
    <mergeCell ref="B54:H54"/>
    <mergeCell ref="C2:H2"/>
    <mergeCell ref="C3:H3"/>
    <mergeCell ref="C4:H4"/>
    <mergeCell ref="C5:H5"/>
    <mergeCell ref="D49:D50"/>
    <mergeCell ref="G49:G50"/>
    <mergeCell ref="H49:H50"/>
    <mergeCell ref="E49:E50"/>
    <mergeCell ref="F17:F18"/>
    <mergeCell ref="F49:F5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2019-01-25T19:38:18Z</dcterms:modified>
</cp:coreProperties>
</file>