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4" i="1" l="1"/>
  <c r="F31" i="1"/>
  <c r="F29" i="1"/>
  <c r="E31" i="1"/>
  <c r="E29" i="1"/>
  <c r="D31" i="1"/>
  <c r="D29" i="1"/>
  <c r="C31" i="1"/>
  <c r="C29" i="1"/>
  <c r="B31" i="1"/>
  <c r="B29" i="1"/>
  <c r="C21" i="1" l="1"/>
  <c r="C19" i="1"/>
  <c r="E21" i="1"/>
  <c r="E19" i="1"/>
  <c r="E24" i="1" s="1"/>
  <c r="B21" i="1"/>
  <c r="B19" i="1"/>
  <c r="H8" i="1" l="1"/>
  <c r="F9" i="1"/>
  <c r="E9" i="1"/>
  <c r="D9" i="1"/>
  <c r="C9" i="1"/>
  <c r="H4" i="1"/>
  <c r="H5" i="1"/>
  <c r="H6" i="1"/>
  <c r="H7" i="1"/>
  <c r="H3" i="1"/>
  <c r="G4" i="1" l="1"/>
  <c r="G5" i="1"/>
  <c r="G6" i="1"/>
  <c r="G7" i="1"/>
  <c r="G3" i="1"/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<sst xmlns="http://schemas.openxmlformats.org/spreadsheetml/2006/main" count="35" uniqueCount="29">
  <si>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</si>
  <si>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</si>
  <si>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</si>
  <si>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</si>
  <si>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</si>
  <si>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</si>
  <si>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</si>
  <si>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</si>
  <si>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</si>
  <si>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</si>
  <si>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</si>
  <si>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</si>
  <si>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</si>
  <si>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</si>
  <si>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</si>
  <si>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</si>
  <si>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</si>
  <si>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</si>
  <si>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 xml:space="preserve">პირთა რაოდენობა (გარდა ასაკი, შშმ, ბავშვი) </t>
  </si>
  <si>
    <t>&gt;65000</t>
  </si>
  <si>
    <t>65 000 - 100 000=100ლ ოჯახზე</t>
  </si>
  <si>
    <t>ლარი/ოჯახზე</t>
  </si>
  <si>
    <t>ჯამი (ლარი/თვეში)</t>
  </si>
  <si>
    <t>100 000 - 150 000=150 ლ ოჯახზე</t>
  </si>
  <si>
    <t>65 000 - 100 000=50ლ ოჯახის წევრზე, გარდა პენსიონრისა</t>
  </si>
  <si>
    <t>100 000 - 150 000=70ლ ოჯახის წევრზე, გარდა პენსიონრისა</t>
  </si>
  <si>
    <t>პირთა რაოდენობა (გარდა პენსიონრისა)</t>
  </si>
  <si>
    <t>სცენარი 1</t>
  </si>
  <si>
    <t>სცენარი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</si>
</sst>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3" fontId="5" fillId="3" borderId="1" xfId="0" applyNumberFormat="1" applyFont="1" applyFill="1" applyBorder="1"/>
    <xf numFmtId="3" fontId="0" fillId="0" borderId="0" xfId="0" applyNumberFormat="1"/>
    <xf numFmtId="43" fontId="0" fillId="0" borderId="0" xfId="2" applyFont="1"/>
    <xf numFmtId="0" fontId="7" fillId="0" borderId="1" xfId="0" applyFont="1" applyBorder="1" applyAlignment="1">
      <alignment horizontal="right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43" fontId="8" fillId="0" borderId="1" xfId="2" applyFont="1" applyBorder="1"/>
    <xf numFmtId="43" fontId="0" fillId="0" borderId="1" xfId="2" applyFont="1" applyBorder="1"/>
    <xf numFmtId="43" fontId="9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wrapText="1"/>
    </xf>
    <xf numFmtId="43" fontId="9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43" fontId="10" fillId="0" borderId="1" xfId="2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43" fontId="8" fillId="0" borderId="1" xfId="0" applyNumberFormat="1" applyFont="1" applyBorder="1"/>
    <xf numFmtId="0" fontId="8" fillId="0" borderId="1" xfId="0" applyFont="1" applyBorder="1"/>
  </cellXfs>
  <cellStyles count="3">
    <cellStyle name="Comma" xfId="2" builtinId="3"/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3" workbookViewId="0">
      <selection activeCell="H20" sqref="H20"/>
    </sheetView>
  </sheetViews>
  <sheetFormatPr defaultRowHeight="15" x14ac:dyDescent="0.25"/>
  <cols>
    <col min="1" max="1" width="35.42578125" customWidth="1"/>
    <col min="2" max="2" width="15.140625" customWidth="1"/>
    <col min="3" max="3" width="18.85546875" customWidth="1"/>
    <col min="4" max="4" width="25.5703125" customWidth="1"/>
    <col min="5" max="5" width="21.42578125" customWidth="1"/>
    <col min="6" max="6" width="16" customWidth="1"/>
    <col min="7" max="7" width="17.42578125" customWidth="1"/>
    <col min="8" max="8" width="17.85546875" customWidth="1"/>
    <col min="9" max="9" width="50.85546875" customWidth="1"/>
  </cols>
  <sheetData>
    <row r="1" spans="1:9" ht="60" x14ac:dyDescent="0.25">
      <c r="A1" s="1" t="s">
        <v>9</v>
      </c>
      <c r="B1" s="1" t="s">
        <v>0</v>
      </c>
      <c r="C1" s="1" t="s">
        <v>1</v>
      </c>
      <c r="D1" s="1" t="s">
        <v>7</v>
      </c>
      <c r="E1" s="1" t="s">
        <v>2</v>
      </c>
      <c r="F1" s="1" t="s">
        <v>8</v>
      </c>
      <c r="G1" s="6" t="s">
        <v>10</v>
      </c>
      <c r="H1" s="12" t="s">
        <v>18</v>
      </c>
    </row>
    <row r="2" spans="1:9" ht="18.75" customHeight="1" x14ac:dyDescent="0.25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  <c r="G2" s="3"/>
      <c r="H2" s="13"/>
    </row>
    <row r="3" spans="1:9" ht="18.75" customHeight="1" x14ac:dyDescent="0.25">
      <c r="A3" s="2" t="s">
        <v>4</v>
      </c>
      <c r="B3" s="3">
        <v>21300</v>
      </c>
      <c r="C3" s="3">
        <v>58893</v>
      </c>
      <c r="D3" s="3">
        <v>16621</v>
      </c>
      <c r="E3" s="3">
        <v>5168</v>
      </c>
      <c r="F3" s="3">
        <v>14020</v>
      </c>
      <c r="G3" s="3">
        <f>C3*30</f>
        <v>1766790</v>
      </c>
      <c r="H3" s="14">
        <f>C3-D3-E3-F3</f>
        <v>23084</v>
      </c>
    </row>
    <row r="4" spans="1:9" ht="18.75" customHeight="1" x14ac:dyDescent="0.25">
      <c r="A4" s="2" t="s">
        <v>5</v>
      </c>
      <c r="B4" s="3">
        <v>10760</v>
      </c>
      <c r="C4" s="3">
        <v>29662</v>
      </c>
      <c r="D4" s="3">
        <v>8848</v>
      </c>
      <c r="E4" s="3">
        <v>2490</v>
      </c>
      <c r="F4" s="3">
        <v>6812</v>
      </c>
      <c r="G4" s="3">
        <f t="shared" ref="G4:G7" si="0">C4*30</f>
        <v>889860</v>
      </c>
      <c r="H4" s="14">
        <f t="shared" ref="H4:H7" si="1">C4-D4-E4-F4</f>
        <v>11512</v>
      </c>
    </row>
    <row r="5" spans="1:9" ht="18.75" customHeight="1" x14ac:dyDescent="0.25">
      <c r="A5" s="2" t="s">
        <v>6</v>
      </c>
      <c r="B5" s="3">
        <v>37361</v>
      </c>
      <c r="C5" s="3">
        <v>104500</v>
      </c>
      <c r="D5" s="3">
        <v>30589</v>
      </c>
      <c r="E5" s="3">
        <v>8244</v>
      </c>
      <c r="F5" s="3">
        <v>23132</v>
      </c>
      <c r="G5" s="3">
        <f t="shared" si="0"/>
        <v>3135000</v>
      </c>
      <c r="H5" s="14">
        <f t="shared" si="1"/>
        <v>42535</v>
      </c>
    </row>
    <row r="6" spans="1:9" ht="18.75" customHeight="1" x14ac:dyDescent="0.25">
      <c r="A6" s="2" t="s">
        <v>11</v>
      </c>
      <c r="B6" s="3">
        <v>81738</v>
      </c>
      <c r="C6" s="3">
        <v>239123</v>
      </c>
      <c r="D6" s="3">
        <v>65710</v>
      </c>
      <c r="E6" s="3">
        <v>14603</v>
      </c>
      <c r="F6" s="3">
        <v>41045</v>
      </c>
      <c r="G6" s="3">
        <f t="shared" si="0"/>
        <v>7173690</v>
      </c>
      <c r="H6" s="14">
        <f t="shared" si="1"/>
        <v>117765</v>
      </c>
    </row>
    <row r="7" spans="1:9" ht="18.75" customHeight="1" x14ac:dyDescent="0.25">
      <c r="A7" s="2" t="s">
        <v>12</v>
      </c>
      <c r="B7" s="3">
        <v>24227</v>
      </c>
      <c r="C7" s="3">
        <v>70219</v>
      </c>
      <c r="D7" s="3">
        <v>19236</v>
      </c>
      <c r="E7" s="3">
        <v>3115</v>
      </c>
      <c r="F7" s="3">
        <v>9287</v>
      </c>
      <c r="G7" s="3">
        <f t="shared" si="0"/>
        <v>2106570</v>
      </c>
      <c r="H7" s="14">
        <f t="shared" si="1"/>
        <v>38581</v>
      </c>
    </row>
    <row r="8" spans="1:9" s="5" customFormat="1" ht="18.75" customHeight="1" x14ac:dyDescent="0.25">
      <c r="A8" s="9" t="s">
        <v>13</v>
      </c>
      <c r="B8" s="10">
        <f>SUM(B2:B7)</f>
        <v>293353</v>
      </c>
      <c r="C8" s="10">
        <f t="shared" ref="C8:G8" si="2">SUM(C2:C7)</f>
        <v>894475</v>
      </c>
      <c r="D8" s="10">
        <f t="shared" si="2"/>
        <v>211849</v>
      </c>
      <c r="E8" s="10">
        <f t="shared" si="2"/>
        <v>65558</v>
      </c>
      <c r="F8" s="10">
        <f t="shared" si="2"/>
        <v>212269</v>
      </c>
      <c r="G8" s="10">
        <f t="shared" si="2"/>
        <v>15071910</v>
      </c>
      <c r="H8" s="15">
        <f>C9-D9-E9-F9</f>
        <v>233477</v>
      </c>
    </row>
    <row r="9" spans="1:9" x14ac:dyDescent="0.25">
      <c r="A9" s="11" t="s">
        <v>19</v>
      </c>
      <c r="B9" s="2"/>
      <c r="C9" s="4">
        <f>C8-C2</f>
        <v>502397</v>
      </c>
      <c r="D9" s="4">
        <f>D8-D2</f>
        <v>141004</v>
      </c>
      <c r="E9" s="4">
        <f>E8-E2</f>
        <v>33620</v>
      </c>
      <c r="F9" s="4">
        <f>F8-F2</f>
        <v>94296</v>
      </c>
      <c r="G9" s="2"/>
      <c r="H9" s="13"/>
    </row>
    <row r="11" spans="1:9" x14ac:dyDescent="0.25">
      <c r="A11" s="24" t="s">
        <v>14</v>
      </c>
      <c r="B11" s="7" t="s">
        <v>15</v>
      </c>
      <c r="C11" s="7" t="s">
        <v>16</v>
      </c>
      <c r="D11" s="7" t="s">
        <v>17</v>
      </c>
    </row>
    <row r="12" spans="1:9" x14ac:dyDescent="0.25">
      <c r="A12" s="25"/>
      <c r="B12" s="8">
        <v>124495</v>
      </c>
      <c r="C12" s="8">
        <v>445194</v>
      </c>
      <c r="D12" s="8">
        <v>27109828</v>
      </c>
    </row>
    <row r="14" spans="1:9" x14ac:dyDescent="0.25">
      <c r="F14" s="16"/>
      <c r="G14" s="16"/>
      <c r="I14" s="16"/>
    </row>
    <row r="15" spans="1:9" x14ac:dyDescent="0.25">
      <c r="G15" s="17"/>
      <c r="I15" s="17"/>
    </row>
    <row r="16" spans="1:9" x14ac:dyDescent="0.25">
      <c r="A16" s="35" t="s">
        <v>27</v>
      </c>
    </row>
    <row r="17" spans="1:8" x14ac:dyDescent="0.25">
      <c r="A17" s="2"/>
      <c r="B17" s="20" t="s">
        <v>0</v>
      </c>
      <c r="C17" s="20" t="s">
        <v>1</v>
      </c>
      <c r="D17" s="20" t="s">
        <v>21</v>
      </c>
      <c r="E17" s="20" t="s">
        <v>22</v>
      </c>
      <c r="H17" s="19"/>
    </row>
    <row r="18" spans="1:8" x14ac:dyDescent="0.25">
      <c r="A18" s="2"/>
      <c r="B18" s="2"/>
      <c r="C18" s="33"/>
      <c r="D18" s="2"/>
      <c r="E18" s="2"/>
    </row>
    <row r="19" spans="1:8" x14ac:dyDescent="0.25">
      <c r="A19" s="18" t="s">
        <v>20</v>
      </c>
      <c r="B19" s="3">
        <f>SUM(B3:B5)</f>
        <v>69421</v>
      </c>
      <c r="C19" s="34">
        <f>SUM(C3:C5)</f>
        <v>193055</v>
      </c>
      <c r="D19" s="2">
        <v>100</v>
      </c>
      <c r="E19" s="21">
        <f>B19*D19</f>
        <v>6942100</v>
      </c>
    </row>
    <row r="20" spans="1:8" x14ac:dyDescent="0.25">
      <c r="A20" s="2"/>
      <c r="B20" s="2"/>
      <c r="C20" s="33"/>
      <c r="D20" s="2"/>
      <c r="E20" s="22"/>
    </row>
    <row r="21" spans="1:8" x14ac:dyDescent="0.25">
      <c r="A21" s="18" t="s">
        <v>23</v>
      </c>
      <c r="B21" s="3">
        <f>B6</f>
        <v>81738</v>
      </c>
      <c r="C21" s="34">
        <f>C6</f>
        <v>239123</v>
      </c>
      <c r="D21" s="2">
        <v>150</v>
      </c>
      <c r="E21" s="21">
        <f>B21*D21</f>
        <v>12260700</v>
      </c>
    </row>
    <row r="22" spans="1:8" x14ac:dyDescent="0.25">
      <c r="A22" s="2"/>
      <c r="B22" s="2"/>
      <c r="C22" s="2"/>
      <c r="D22" s="2"/>
      <c r="E22" s="2"/>
    </row>
    <row r="23" spans="1:8" x14ac:dyDescent="0.25">
      <c r="A23" s="2"/>
      <c r="B23" s="2"/>
      <c r="C23" s="2"/>
      <c r="D23" s="2"/>
      <c r="E23" s="2"/>
    </row>
    <row r="24" spans="1:8" ht="17.25" x14ac:dyDescent="0.4">
      <c r="A24" s="2"/>
      <c r="B24" s="2"/>
      <c r="C24" s="2"/>
      <c r="D24" s="2"/>
      <c r="E24" s="23">
        <f>SUM(E19:E23)</f>
        <v>19202800</v>
      </c>
    </row>
    <row r="26" spans="1:8" x14ac:dyDescent="0.25">
      <c r="A26" s="35" t="s">
        <v>28</v>
      </c>
    </row>
    <row r="27" spans="1:8" ht="60" x14ac:dyDescent="0.25">
      <c r="A27" s="26"/>
      <c r="B27" s="27" t="s">
        <v>0</v>
      </c>
      <c r="C27" s="27" t="s">
        <v>1</v>
      </c>
      <c r="D27" s="27" t="s">
        <v>7</v>
      </c>
      <c r="E27" s="27" t="s">
        <v>26</v>
      </c>
      <c r="F27" s="27" t="s">
        <v>22</v>
      </c>
    </row>
    <row r="28" spans="1:8" x14ac:dyDescent="0.25">
      <c r="A28" s="26"/>
      <c r="B28" s="26"/>
      <c r="C28" s="26"/>
      <c r="D28" s="26"/>
      <c r="E28" s="31"/>
      <c r="F28" s="2"/>
    </row>
    <row r="29" spans="1:8" ht="30" x14ac:dyDescent="0.25">
      <c r="A29" s="28" t="s">
        <v>24</v>
      </c>
      <c r="B29" s="29">
        <f>B19</f>
        <v>69421</v>
      </c>
      <c r="C29" s="29">
        <f>C19</f>
        <v>193055</v>
      </c>
      <c r="D29" s="29">
        <f>SUM(D3:D5)</f>
        <v>56058</v>
      </c>
      <c r="E29" s="32">
        <f>C29-D29</f>
        <v>136997</v>
      </c>
      <c r="F29" s="36">
        <f>E29*50</f>
        <v>6849850</v>
      </c>
    </row>
    <row r="30" spans="1:8" x14ac:dyDescent="0.25">
      <c r="A30" s="26"/>
      <c r="B30" s="26"/>
      <c r="C30" s="26"/>
      <c r="D30" s="26"/>
      <c r="E30" s="32"/>
      <c r="F30" s="37"/>
    </row>
    <row r="31" spans="1:8" ht="30" x14ac:dyDescent="0.25">
      <c r="A31" s="28" t="s">
        <v>25</v>
      </c>
      <c r="B31" s="29">
        <f>B21</f>
        <v>81738</v>
      </c>
      <c r="C31" s="29">
        <f>C21</f>
        <v>239123</v>
      </c>
      <c r="D31" s="29">
        <f>D6</f>
        <v>65710</v>
      </c>
      <c r="E31" s="32">
        <f t="shared" ref="E30:E31" si="3">C31-D31</f>
        <v>173413</v>
      </c>
      <c r="F31" s="36">
        <f>E31*70</f>
        <v>12138910</v>
      </c>
    </row>
    <row r="32" spans="1:8" x14ac:dyDescent="0.25">
      <c r="A32" s="26"/>
      <c r="B32" s="26"/>
      <c r="C32" s="26"/>
      <c r="D32" s="26"/>
      <c r="E32" s="26"/>
      <c r="F32" s="37"/>
    </row>
    <row r="33" spans="1:6" x14ac:dyDescent="0.25">
      <c r="A33" s="26"/>
      <c r="B33" s="26"/>
      <c r="C33" s="26"/>
      <c r="D33" s="26"/>
      <c r="E33" s="26"/>
      <c r="F33" s="37"/>
    </row>
    <row r="34" spans="1:6" ht="17.25" x14ac:dyDescent="0.4">
      <c r="A34" s="26"/>
      <c r="B34" s="26"/>
      <c r="C34" s="26"/>
      <c r="D34" s="26"/>
      <c r="E34" s="30"/>
      <c r="F34" s="36">
        <f>SUM(F29:F33)</f>
        <v>18988760</v>
      </c>
    </row>
  </sheetData>
  <mergeCells count="1">
    <mergeCell ref="A11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2020-04-07T15:02:09Z</dcterms:modified>
</cp:coreProperties>
</file>