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y Drive\Georgia\COVID\Procurement Group\"/>
    </mc:Choice>
  </mc:AlternateContent>
  <bookViews>
    <workbookView xWindow="0" yWindow="0" windowWidth="20490" windowHeight="7620"/>
  </bookViews>
  <sheets>
    <sheet name="Hospital Equipment" sheetId="1" r:id="rId1"/>
    <sheet name="Emergency Service Radio Station" sheetId="2" state="hidden" r:id="rId2"/>
    <sheet name="Data Validation" sheetId="9" state="hidden" r:id="rId3"/>
  </sheets>
  <calcPr calcId="162913"/>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14" roundtripDataSignature="AMtx7mhtF8w2L5+cdmkTMR8G1OgG4Oew5w=="/>
    </ext>
  </extLst>
</workbook>
</file>

<file path=xl/calcChain.xml><?xml version="1.0" encoding="utf-8"?>
<calcChain xmlns="http://schemas.openxmlformats.org/spreadsheetml/2006/main">
  <c r="C2" i="1" l="1"/>
  <c r="M100" i="1" l="1"/>
  <c r="M99" i="1"/>
  <c r="C94" i="1"/>
  <c r="C93" i="1"/>
  <c r="C92" i="1"/>
  <c r="C91" i="1"/>
  <c r="C90" i="1"/>
  <c r="C89" i="1"/>
  <c r="C87" i="1"/>
  <c r="M87" i="1" s="1"/>
  <c r="C86" i="1"/>
  <c r="M86" i="1" s="1"/>
  <c r="C85" i="1"/>
  <c r="M85" i="1" s="1"/>
  <c r="C84" i="1"/>
  <c r="M84" i="1" s="1"/>
  <c r="C83" i="1"/>
  <c r="M83" i="1" s="1"/>
  <c r="C82" i="1"/>
  <c r="M82" i="1" s="1"/>
  <c r="C81" i="1"/>
  <c r="M81" i="1" s="1"/>
  <c r="C80" i="1"/>
  <c r="C79" i="1"/>
  <c r="C78" i="1"/>
  <c r="M78" i="1" s="1"/>
  <c r="C77" i="1"/>
  <c r="C76" i="1"/>
  <c r="C75" i="1"/>
  <c r="C73" i="1"/>
  <c r="C72" i="1"/>
  <c r="C71" i="1"/>
  <c r="C70" i="1"/>
  <c r="C69" i="1"/>
  <c r="C68" i="1"/>
  <c r="C67" i="1"/>
  <c r="C66" i="1"/>
  <c r="C65" i="1"/>
  <c r="C64" i="1"/>
  <c r="C62" i="1"/>
  <c r="C61" i="1"/>
  <c r="M61" i="1" s="1"/>
  <c r="C60" i="1"/>
  <c r="M60" i="1" s="1"/>
  <c r="C58" i="1"/>
  <c r="C57" i="1"/>
  <c r="C56" i="1"/>
  <c r="M56" i="1" s="1"/>
  <c r="C55" i="1"/>
  <c r="M55" i="1" s="1"/>
  <c r="C54" i="1"/>
  <c r="M54" i="1" s="1"/>
  <c r="C53" i="1"/>
  <c r="M53" i="1" s="1"/>
  <c r="C52" i="1"/>
  <c r="M52" i="1" s="1"/>
  <c r="C50" i="1"/>
  <c r="C49" i="1"/>
  <c r="M49" i="1" s="1"/>
  <c r="C48" i="1"/>
  <c r="M48" i="1" s="1"/>
  <c r="C47" i="1"/>
  <c r="C46" i="1"/>
  <c r="M46" i="1" s="1"/>
  <c r="C45" i="1"/>
  <c r="M45" i="1" s="1"/>
  <c r="M44" i="1"/>
  <c r="C44" i="1"/>
  <c r="M43" i="1"/>
  <c r="C43" i="1"/>
  <c r="M42" i="1"/>
  <c r="C42" i="1"/>
  <c r="C41" i="1"/>
  <c r="C40" i="1"/>
  <c r="M40" i="1" s="1"/>
  <c r="C38" i="1"/>
  <c r="C37" i="1"/>
  <c r="C36" i="1"/>
  <c r="C35" i="1"/>
  <c r="C34" i="1"/>
  <c r="C33" i="1"/>
  <c r="C32" i="1"/>
  <c r="C31" i="1"/>
  <c r="M31" i="1" s="1"/>
  <c r="C30" i="1"/>
  <c r="C29" i="1"/>
  <c r="M29" i="1" s="1"/>
  <c r="C28" i="1"/>
  <c r="M28" i="1" s="1"/>
  <c r="C27" i="1"/>
  <c r="M27" i="1" s="1"/>
  <c r="C26" i="1"/>
  <c r="M26" i="1" s="1"/>
  <c r="C25" i="1"/>
  <c r="M25" i="1" s="1"/>
  <c r="C24" i="1"/>
  <c r="M24" i="1" s="1"/>
  <c r="C23" i="1"/>
  <c r="M23" i="1" s="1"/>
  <c r="C22" i="1"/>
  <c r="M22" i="1" s="1"/>
  <c r="C21" i="1"/>
  <c r="M21" i="1" s="1"/>
  <c r="C20" i="1"/>
  <c r="M20" i="1" s="1"/>
  <c r="M19" i="1"/>
  <c r="C19" i="1"/>
  <c r="C18" i="1"/>
  <c r="C17" i="1"/>
  <c r="M17" i="1" s="1"/>
  <c r="C16" i="1"/>
  <c r="C15" i="1"/>
  <c r="M15" i="1" s="1"/>
  <c r="C14" i="1"/>
  <c r="M14" i="1" s="1"/>
  <c r="M13" i="1"/>
  <c r="C13" i="1"/>
  <c r="C12" i="1"/>
  <c r="M12" i="1" s="1"/>
  <c r="M11" i="1"/>
  <c r="C11" i="1"/>
  <c r="M10" i="1"/>
  <c r="C10" i="1"/>
  <c r="M9" i="1"/>
  <c r="C9" i="1"/>
  <c r="C8" i="1"/>
  <c r="C7" i="1"/>
  <c r="C6" i="1"/>
  <c r="M6" i="1" s="1"/>
  <c r="C5" i="1"/>
  <c r="M5" i="1" s="1"/>
  <c r="C4" i="1"/>
  <c r="M4" i="1" s="1"/>
  <c r="C3" i="1"/>
  <c r="M2" i="1"/>
</calcChain>
</file>

<file path=xl/sharedStrings.xml><?xml version="1.0" encoding="utf-8"?>
<sst xmlns="http://schemas.openxmlformats.org/spreadsheetml/2006/main" count="431" uniqueCount="218">
  <si>
    <t>#</t>
  </si>
  <si>
    <t>Items</t>
  </si>
  <si>
    <t>Quantity</t>
  </si>
  <si>
    <t>Set of Tetra standard hand Radio  station</t>
  </si>
  <si>
    <t>Set of Tetra standard Car Radio  station</t>
  </si>
  <si>
    <t>Tetra system dispatch control and monitoring set</t>
  </si>
  <si>
    <t>HOSPITAL EQUIPMENT</t>
  </si>
  <si>
    <t xml:space="preserve"> Amount Requested</t>
  </si>
  <si>
    <t>Lisi Hospital</t>
  </si>
  <si>
    <t>Batumi Hospital</t>
  </si>
  <si>
    <t>Rukhi Hospital</t>
  </si>
  <si>
    <t>Emergency/Ambulance Service</t>
  </si>
  <si>
    <t>Infectios Desease Hospital</t>
  </si>
  <si>
    <t xml:space="preserve">Available for Supply Portal </t>
  </si>
  <si>
    <t>Column1</t>
  </si>
  <si>
    <t>Unit Price $</t>
  </si>
  <si>
    <t>Total Price $</t>
  </si>
  <si>
    <t xml:space="preserve">Delivery </t>
  </si>
  <si>
    <t xml:space="preserve">Country of Origin </t>
  </si>
  <si>
    <t xml:space="preserve">45 Days FCA Italy </t>
  </si>
  <si>
    <t xml:space="preserve">Italy </t>
  </si>
  <si>
    <t>Pulmonary Ventilator: portable  (pediatric and adult) with oxygen tank  different breathing regimes.</t>
  </si>
  <si>
    <t>$7,000 from China
$15,000 from USA</t>
  </si>
  <si>
    <t>$483,000 from China 
$1,035,000 from USA</t>
  </si>
  <si>
    <t xml:space="preserve">28 Days Beijing 
90 Days Boston </t>
  </si>
  <si>
    <t>China
USA</t>
  </si>
  <si>
    <t xml:space="preserve">basic patient monitor system: (ECG, Resp, HR,  NIBP,Temp, SpO2,)  with touch screen. </t>
  </si>
  <si>
    <t>14 Days Shanghai or Hong Kong</t>
  </si>
  <si>
    <t>China</t>
  </si>
  <si>
    <t>14 Days Shanghai</t>
  </si>
  <si>
    <t>28 Days Beijing</t>
  </si>
  <si>
    <t xml:space="preserve">$1,200 China
$2,012 Germany </t>
  </si>
  <si>
    <t>$9,600 From China
$16,100 From Germany</t>
  </si>
  <si>
    <t xml:space="preserve">28 Days, Shanghai
42 Days Frankfurt </t>
  </si>
  <si>
    <t>China 
Germany</t>
  </si>
  <si>
    <t xml:space="preserve">central monitoring station: connects at least 30 monitors </t>
  </si>
  <si>
    <t>21 Days  to Tbilisi</t>
  </si>
  <si>
    <t>21 Days, Hong Kong</t>
  </si>
  <si>
    <t xml:space="preserve">China </t>
  </si>
  <si>
    <t>6 weeks to Tbilisi</t>
  </si>
  <si>
    <t xml:space="preserve">50 Days to Hong Kong </t>
  </si>
  <si>
    <t xml:space="preserve">Hong Kong </t>
  </si>
  <si>
    <t xml:space="preserve">27 Days to New Dehli  </t>
  </si>
  <si>
    <t xml:space="preserve">pressure infusion bag </t>
  </si>
  <si>
    <t xml:space="preserve">14 days to Shanghai </t>
  </si>
  <si>
    <t>$ 990 
$ 1400</t>
  </si>
  <si>
    <t>$8,910
$12,600</t>
  </si>
  <si>
    <t xml:space="preserve">14 day to Shanghai 
15 day to Hong Kong </t>
  </si>
  <si>
    <t>$400</t>
  </si>
  <si>
    <t xml:space="preserve">6 Weeks to Tbilisi </t>
  </si>
  <si>
    <t>Taiwan</t>
  </si>
  <si>
    <t>patient monitor for vital signs</t>
  </si>
  <si>
    <t xml:space="preserve">15 days to Lahore </t>
  </si>
  <si>
    <t>Pakistan</t>
  </si>
  <si>
    <t>portable oxygen concentrator</t>
  </si>
  <si>
    <t>Pulse oximeters</t>
  </si>
  <si>
    <t xml:space="preserve">16 days to Lahore </t>
  </si>
  <si>
    <t>portable oxygen generation system (pogs)</t>
  </si>
  <si>
    <t>Field Hospital tent sets for bioisolation patients</t>
  </si>
  <si>
    <t xml:space="preserve">isolation patient transportation capsule </t>
  </si>
  <si>
    <t>Bone Catheter for adults and pediatric patients</t>
  </si>
  <si>
    <t xml:space="preserve">oxygen masks? </t>
  </si>
  <si>
    <t>1 Week Shanghai</t>
  </si>
  <si>
    <t>In stock</t>
  </si>
  <si>
    <t xml:space="preserve">15 Days Hong Kong </t>
  </si>
  <si>
    <t>21 days FCA Florence - FLR</t>
  </si>
  <si>
    <t>Ultrasound diagnostic device, portable, high class, with at least 3 transducers, with proper cart, integrated batteries. General tests Color Doppler display, Cardiology. With abdominal, linear, and cardio transduction</t>
  </si>
  <si>
    <t>$11,477
$14,950
$29,791</t>
  </si>
  <si>
    <t>$34,431
$44,850
$89,373</t>
  </si>
  <si>
    <t xml:space="preserve">14 days, Hong Kong
30 days, Florance
21 Days, Rotterdam  </t>
  </si>
  <si>
    <t>China
Italy
US</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</si>
  <si>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</si>
  <si>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28 days, Shanghai </t>
  </si>
  <si>
    <t xml:space="preserve">Taiwan </t>
  </si>
  <si>
    <t xml:space="preserve">bronchoscope </t>
  </si>
  <si>
    <t>N/A</t>
  </si>
  <si>
    <t xml:space="preserve">gastroscope </t>
  </si>
  <si>
    <t>pump</t>
  </si>
  <si>
    <t xml:space="preserve">dialysis machine </t>
  </si>
  <si>
    <t>Solution heating system</t>
  </si>
  <si>
    <t>Portable pulse oximeter for adults</t>
  </si>
  <si>
    <t>$14
$20
$150</t>
  </si>
  <si>
    <t>$420
$600
$4500</t>
  </si>
  <si>
    <t xml:space="preserve">30 Days, Beijing </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</si>
  <si>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</si>
  <si>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</si>
  <si>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</si>
  <si>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</si>
  <si>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$42,000 from China 
$90,000 from USA</t>
  </si>
  <si>
    <t xml:space="preserve">pediatric shock stretcher </t>
  </si>
  <si>
    <t xml:space="preserve">6 Weeks to Tbilsi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</si>
  <si>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</si>
  <si>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</si>
  <si>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</si>
  <si>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</si>
  <si>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</si>
  <si>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</si>
  <si>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</si>
  <si>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</si>
  <si>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</si>
  <si>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</si>
  <si>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 xml:space="preserve">3 months to Tbilisi </t>
  </si>
  <si>
    <t>Denmark</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</si>
  <si>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</si>
  <si>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</si>
  <si>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 xml:space="preserve">4 Weeks to Tbilisi </t>
  </si>
  <si>
    <t xml:space="preserve">Germany </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</si>
  <si>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</si>
  <si>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</si>
  <si>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5 Weeks to Tbilisi </t>
  </si>
  <si>
    <t>Turkey</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</si>
  <si>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</si>
  <si>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</si>
  <si>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</si>
  <si>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</si>
  <si>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 xml:space="preserve">Netherlands </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</si>
  <si>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</si>
  <si>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</si>
  <si>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</si>
  <si>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</si>
  <si>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</si>
  <si>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</si>
  <si>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</si>
  <si>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</si>
  <si>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</si>
  <si>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</si>
  <si>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</si>
  <si>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</si>
  <si>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</si>
  <si>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</si>
  <si>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</si>
  <si>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$700
$1,200</t>
  </si>
  <si>
    <t>$245,000
$420,000</t>
  </si>
  <si>
    <t>FCA India or Pakisgan,  
Turkey</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</si>
  <si>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</si>
  <si>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</si>
  <si>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</si>
  <si>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</si>
  <si>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</si>
  <si>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</si>
  <si>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</si>
  <si>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</si>
  <si>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</si>
  <si>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</si>
  <si>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</si>
  <si>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</si>
  <si>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</si>
  <si>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</si>
  <si>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</si>
  <si>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</si>
  <si>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</si>
  <si>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</si>
  <si>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</si>
  <si>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ADDITIONAL ITEMS</t>
  </si>
  <si>
    <t>Portable ECG 12 lead</t>
  </si>
  <si>
    <t>1000 Days, Shanghai</t>
  </si>
  <si>
    <t>$4,500
$10,000</t>
  </si>
  <si>
    <t>$67,000
$10,000</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</si>
  <si>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</si>
  <si>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</si>
  <si>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</si>
  <si>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Selection:</t>
  </si>
  <si>
    <t>Available through existing LTA/Contracts</t>
  </si>
  <si>
    <t>Available stock</t>
  </si>
  <si>
    <t>Not available</t>
  </si>
  <si>
    <t>Note</t>
  </si>
  <si>
    <t>$1,500</t>
  </si>
  <si>
    <t xml:space="preserve">Local Supplier </t>
  </si>
  <si>
    <t xml:space="preserve">Turkey </t>
  </si>
  <si>
    <t xml:space="preserve">
Turkey </t>
  </si>
  <si>
    <t>$150</t>
  </si>
  <si>
    <t xml:space="preserve"> $270</t>
  </si>
  <si>
    <t>Multiple LTAs in Place</t>
  </si>
  <si>
    <t>$1,075</t>
  </si>
  <si>
    <t>$1,650</t>
  </si>
  <si>
    <t>$270</t>
  </si>
  <si>
    <t xml:space="preserve">LTA available as well as local company quotes </t>
  </si>
  <si>
    <t xml:space="preserve">Additional Information is needed </t>
  </si>
  <si>
    <t xml:space="preserve">Additional Information is needed, Mobile clinic LTA in place, Quotation largely depends on specifications  </t>
  </si>
  <si>
    <t>Pulmonary Ventilator: resuscitation model, works on compressed air and oxygen. With stand, universal (pediatric and adult) with invasive and non invasive breathing regimes.</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</si>
  <si>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</si>
  <si>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</si>
  <si>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</si>
  <si>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</si>
  <si>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</si>
  <si>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</si>
  <si>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</si>
  <si>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</si>
  <si>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</si>
  <si>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</si>
  <si>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</si>
  <si>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</si>
  <si>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LED mobile lights for operation cabinet</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</si>
  <si>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</si>
  <si>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</si>
  <si>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</si>
  <si>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</si>
  <si>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</si>
  <si>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</si>
  <si>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</si>
  <si>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</si>
  <si>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</si>
  <si>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</si>
  <si>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 xml:space="preserve">50 Units available for urgent delivery in mid-July, with additional 60 by the end of July. Prices are  attractive. Also 3 different LTAs in place  </t>
  </si>
  <si>
    <t>Multiple LTAs in place; need to clarify exact model/specs</t>
  </si>
  <si>
    <t xml:space="preserve">Multiple LTAs in place; so back-up exists </t>
  </si>
  <si>
    <t xml:space="preserve">Need to confirm model/specs. Multiple LTAs in place; so back-up exists </t>
  </si>
  <si>
    <t xml:space="preserve">Waiting confirmation on delivery details </t>
  </si>
  <si>
    <t xml:space="preserve">Multiple LTAs in place, so back-up exists </t>
  </si>
  <si>
    <t xml:space="preserve">Local Supplier  </t>
  </si>
  <si>
    <t xml:space="preserve">LTA and Local Supplier Available </t>
  </si>
  <si>
    <t xml:space="preserve">3-4 months to Tbilisi </t>
  </si>
  <si>
    <t xml:space="preserve">UNOPS has recently done similar installation in Ukraine, and is ongoing in Kosovo and Albania; we are consulting supplier and other offices on tech specs as well as engineering requirements; we can do/replicate it in Georgia </t>
  </si>
  <si>
    <t xml:space="preserve">Multiple LTAs in place; back-up options exist </t>
  </si>
  <si>
    <t xml:space="preserve">LTA available as well as local supplier quotes </t>
  </si>
  <si>
    <t xml:space="preserve">LTA available, but additional Information is needed </t>
  </si>
  <si>
    <t>Multiple LTAs in place; several back-up options</t>
  </si>
  <si>
    <t>Hard to estimate; depends on final specs, room set-up, components; requires quick engineering assessment (could be USD 1M)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</si>
</sst>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0.00"/>
    <numFmt numFmtId="165" formatCode="[$$-409]#,##0"/>
  </numFmts>
  <fonts count="15" x14ac:knownFonts="1">
    <font>
      <sz val="11"/>
      <color theme="1"/>
      <name val="Arial"/>
    </font>
    <font>
      <sz val="11"/>
      <color theme="1"/>
      <name val="Calibri"/>
    </font>
    <font>
      <b/>
      <sz val="11"/>
      <color rgb="FFFFFFFF"/>
      <name val="Arial"/>
    </font>
    <font>
      <sz val="11"/>
      <color rgb="FF9C0006"/>
      <name val="Calibri"/>
    </font>
    <font>
      <sz val="11"/>
      <color rgb="FF000000"/>
      <name val="Arial"/>
    </font>
    <font>
      <sz val="11"/>
      <color rgb="FF006100"/>
      <name val="Calibri"/>
    </font>
    <font>
      <sz val="11"/>
      <color rgb="FFFF0000"/>
      <name val="Arial"/>
    </font>
    <font>
      <sz val="11"/>
      <color theme="1"/>
      <name val="Calibri"/>
    </font>
    <font>
      <sz val="11"/>
      <color theme="1"/>
      <name val="Arial"/>
      <family val="2"/>
    </font>
    <font>
      <sz val="8"/>
      <name val="Arial"/>
    </font>
    <font>
      <b/>
      <sz val="11"/>
      <name val="Arial"/>
      <family val="2"/>
    </font>
    <font>
      <sz val="11"/>
      <name val="Arial"/>
      <family val="2"/>
    </font>
    <font>
      <u/>
      <sz val="11"/>
      <name val="Arial"/>
      <family val="2"/>
    </font>
    <font>
      <b/>
      <sz val="11"/>
      <color theme="0"/>
      <name val="Arial"/>
      <family val="2"/>
    </font>
    <font>
      <sz val="11"/>
      <color theme="0"/>
      <name val="Arial"/>
      <family val="2"/>
    </font>
  </fonts>
  <fills count="7">
    <fill>
      <patternFill patternType="none"/>
    </fill>
    <fill>
      <patternFill patternType="gray125"/>
    </fill>
    <fill>
      <patternFill patternType="solid">
        <fgColor theme="5"/>
        <bgColor theme="5"/>
      </patternFill>
    </fill>
    <fill>
      <patternFill patternType="solid">
        <fgColor rgb="FFFFC7CE"/>
        <bgColor rgb="FFFFC7CE"/>
      </patternFill>
    </fill>
    <fill>
      <patternFill patternType="solid">
        <fgColor rgb="FFC6EFCE"/>
        <bgColor rgb="FFC6EFCE"/>
      </patternFill>
    </fill>
    <fill>
      <patternFill patternType="solid">
        <fgColor theme="0"/>
        <bgColor theme="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applyFont="1" applyAlignment="1"/>
    <xf numFmtId="0" fontId="1" fillId="0" borderId="0" xfId="0" applyFont="1"/>
    <xf numFmtId="0" fontId="0" fillId="0" borderId="0" xfId="0" applyFont="1"/>
    <xf numFmtId="0" fontId="0" fillId="0" borderId="0" xfId="0" applyFont="1" applyAlignment="1">
      <alignment vertical="top" wrapText="1"/>
    </xf>
    <xf numFmtId="0" fontId="0" fillId="0" borderId="0" xfId="0" applyFont="1" applyAlignment="1">
      <alignment horizontal="right" vertical="center"/>
    </xf>
    <xf numFmtId="0" fontId="0" fillId="0" borderId="0" xfId="0" applyFont="1" applyAlignment="1">
      <alignment horizontal="right" vertical="center"/>
    </xf>
    <xf numFmtId="0" fontId="0" fillId="0" borderId="0" xfId="0" applyFont="1" applyAlignment="1">
      <alignment horizontal="center" vertical="center"/>
    </xf>
    <xf numFmtId="0" fontId="7" fillId="0" borderId="0" xfId="0" applyFont="1"/>
    <xf numFmtId="0" fontId="1" fillId="0" borderId="1" xfId="0" applyFont="1" applyBorder="1"/>
    <xf numFmtId="165" fontId="0" fillId="0" borderId="1" xfId="0" applyNumberFormat="1" applyFont="1" applyBorder="1" applyAlignment="1">
      <alignment horizontal="center" vertical="center"/>
    </xf>
    <xf numFmtId="165"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5"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6" fillId="0" borderId="1" xfId="0" applyFont="1" applyBorder="1"/>
    <xf numFmtId="0" fontId="6" fillId="0" borderId="1" xfId="0" applyFont="1" applyBorder="1" applyAlignment="1">
      <alignment horizontal="center" vertical="center"/>
    </xf>
    <xf numFmtId="0" fontId="0" fillId="0" borderId="1" xfId="0" applyFont="1" applyBorder="1" applyAlignment="1"/>
    <xf numFmtId="165" fontId="0" fillId="0" borderId="1" xfId="0" applyNumberFormat="1" applyFont="1" applyFill="1" applyBorder="1" applyAlignment="1">
      <alignment horizontal="center" vertical="center" wrapText="1"/>
    </xf>
    <xf numFmtId="165"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165" fontId="14"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4" fontId="10"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6" borderId="0" xfId="0" applyFont="1" applyFill="1" applyAlignment="1"/>
    <xf numFmtId="0" fontId="6" fillId="6" borderId="0" xfId="0" applyFont="1" applyFill="1"/>
    <xf numFmtId="0" fontId="11" fillId="6" borderId="0" xfId="0" applyFont="1" applyFill="1" applyAlignment="1">
      <alignment horizontal="center" vertical="center"/>
    </xf>
    <xf numFmtId="164" fontId="10" fillId="2" borderId="1" xfId="0" applyNumberFormat="1" applyFont="1" applyFill="1" applyBorder="1" applyAlignment="1">
      <alignment horizontal="left" vertical="center" wrapText="1"/>
    </xf>
    <xf numFmtId="0" fontId="0" fillId="6" borderId="0" xfId="0" applyFont="1" applyFill="1" applyAlignment="1">
      <alignment horizontal="center" vertical="center"/>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65" fontId="0" fillId="6" borderId="0" xfId="0" applyNumberFormat="1" applyFont="1" applyFill="1" applyAlignment="1">
      <alignment horizontal="center" vertical="center" wrapText="1"/>
    </xf>
    <xf numFmtId="164" fontId="0" fillId="6" borderId="0" xfId="0" applyNumberFormat="1" applyFont="1" applyFill="1" applyAlignment="1">
      <alignment horizontal="center" vertical="center"/>
    </xf>
    <xf numFmtId="165" fontId="0" fillId="0" borderId="0" xfId="0" applyNumberFormat="1" applyFont="1" applyAlignment="1">
      <alignment horizontal="center" vertical="center" wrapText="1"/>
    </xf>
    <xf numFmtId="164" fontId="0" fillId="0" borderId="0" xfId="0" applyNumberFormat="1" applyFont="1" applyAlignment="1">
      <alignment horizontal="center" vertical="center"/>
    </xf>
    <xf numFmtId="164" fontId="13" fillId="2"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5" borderId="1" xfId="0" applyFont="1" applyFill="1" applyBorder="1" applyAlignment="1">
      <alignment horizontal="left" vertical="center" wrapText="1"/>
    </xf>
    <xf numFmtId="0" fontId="12" fillId="0" borderId="1" xfId="0" applyFont="1" applyBorder="1" applyAlignment="1">
      <alignment horizontal="left" vertical="center"/>
    </xf>
    <xf numFmtId="0" fontId="11" fillId="6" borderId="0" xfId="0" applyFont="1" applyFill="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cellXfs>
  <cellStyles count="1">
    <cellStyle name="Normal" xfId="0" builtinId="0"/>
  </cellStyles>
  <dxfs count="29">
    <dxf>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scheme val="none"/>
      </font>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0"/>
        <name val="Arial"/>
        <scheme val="none"/>
      </font>
      <border diagonalUp="0" diagonalDown="0">
        <left style="thin">
          <color indexed="64"/>
        </left>
        <right style="thin">
          <color indexed="64"/>
        </right>
        <top/>
        <bottom/>
        <vertical style="thin">
          <color indexed="64"/>
        </vertical>
        <horizontal style="thin">
          <color indexed="64"/>
        </horizontal>
      </border>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s>
  <tableStyles count="6">
    <tableStyle name="Emergency Service Radio Station-style" pivot="0" count="3">
      <tableStyleElement type="headerRow" dxfId="28"/>
      <tableStyleElement type="firstRowStripe" dxfId="27"/>
      <tableStyleElement type="secondRowStripe" dxfId="26"/>
    </tableStyle>
    <tableStyle name="Emergency Car and components-style" pivot="0" count="3">
      <tableStyleElement type="headerRow" dxfId="25"/>
      <tableStyleElement type="firstRowStripe" dxfId="24"/>
      <tableStyleElement type="secondRowStripe" dxfId="23"/>
    </tableStyle>
    <tableStyle name="Laboratory-style" pivot="0" count="3">
      <tableStyleElement type="headerRow" dxfId="22"/>
      <tableStyleElement type="firstRowStripe" dxfId="21"/>
      <tableStyleElement type="secondRowStripe" dxfId="20"/>
    </tableStyle>
    <tableStyle name="Specs-style" pivot="0" count="3">
      <tableStyleElement type="headerRow" dxfId="19"/>
      <tableStyleElement type="firstRowStripe" dxfId="18"/>
      <tableStyleElement type="secondRowStripe" dxfId="17"/>
    </tableStyle>
    <tableStyle name="PPE-style" pivot="0" count="3">
      <tableStyleElement type="headerRow" dxfId="16"/>
      <tableStyleElement type="firstRowStripe" dxfId="15"/>
      <tableStyleElement type="secondRowStripe" dxfId="14"/>
    </tableStyle>
    <tableStyle name="Hospital Equipment-style" pivot="0" count="3">
      <tableStyleElement type="headerRow" dxfId="13"/>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tables/table1.xml><?xml version="1.0" encoding="utf-8"?>
<table xmlns="http://schemas.openxmlformats.org/spreadsheetml/2006/main" id="6" name="Table_6" displayName="Table_6" ref="B1:J107" headerRowDxfId="10" totalsRowDxfId="9">
  <tableColumns count="9">
    <tableColumn id="1" name="HOSPITAL EQUIPMENT" dataDxfId="8"/>
    <tableColumn id="2" name=" Amount Requested" dataDxfId="7"/>
    <tableColumn id="3" name="Lisi Hospital" dataDxfId="6"/>
    <tableColumn id="4" name="Batumi Hospital" dataDxfId="5"/>
    <tableColumn id="5" name="Rukhi Hospital" dataDxfId="4"/>
    <tableColumn id="6" name="Emergency/Ambulance Service" dataDxfId="3"/>
    <tableColumn id="7" name="Infectios Desease Hospital" dataDxfId="2"/>
    <tableColumn id="8" name="Available for Supply Portal " dataDxfId="1"/>
    <tableColumn id="9" name="Column1" dataDxfId="0"/>
  </tableColumns>
  <tableStyleInfo name="Hospital Equipment-style" showFirstColumn="1" showLastColumn="1" showRowStripes="1" showColumnStripes="0"/>
</table>
</file>

<file path=xl/tables/table2.xml><?xml version="1.0" encoding="utf-8"?>
<table xmlns="http://schemas.openxmlformats.org/spreadsheetml/2006/main" id="1" name="Table_1" displayName="Table_1" ref="B1:C4">
  <tableColumns count="2">
    <tableColumn id="1" name="Items"/>
    <tableColumn id="2" name="Quantity"/>
  </tableColumns>
  <tableStyleInfo name="Emergency Service Radio Stat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00"/>
  <sheetViews>
    <sheetView tabSelected="1" topLeftCell="B1" zoomScale="90" zoomScaleNormal="90" workbookViewId="0">
      <pane ySplit="1" topLeftCell="A2" activePane="bottomLeft" state="frozen"/>
      <selection pane="bottomLeft" activeCell="L2" sqref="L2"/>
    </sheetView>
  </sheetViews>
  <sheetFormatPr defaultColWidth="12.625" defaultRowHeight="14.25" x14ac:dyDescent="0.2"/>
  <cols>
    <col min="1" max="1" width="2.875" customWidth="1"/>
    <col min="2" max="2" width="61.875" style="46" customWidth="1"/>
    <col min="3" max="3" width="11.125" style="21" customWidth="1"/>
    <col min="4" max="4" width="16.625" style="6" hidden="1" customWidth="1"/>
    <col min="5" max="5" width="20.25" style="6" hidden="1" customWidth="1"/>
    <col min="6" max="6" width="19" style="6" hidden="1" customWidth="1"/>
    <col min="7" max="7" width="27.625" style="6" hidden="1" customWidth="1"/>
    <col min="8" max="8" width="24.125" style="6" hidden="1" customWidth="1"/>
    <col min="9" max="9" width="22" style="6" hidden="1" customWidth="1"/>
    <col min="10" max="10" width="15.75" style="6" hidden="1" customWidth="1"/>
    <col min="11" max="11" width="2.875" style="6" hidden="1" customWidth="1"/>
    <col min="12" max="12" width="16" style="6" bestFit="1" customWidth="1"/>
    <col min="13" max="13" width="18.5" style="6" bestFit="1" customWidth="1"/>
    <col min="14" max="14" width="19.25" style="6" customWidth="1"/>
    <col min="15" max="15" width="16.25" style="6" bestFit="1" customWidth="1"/>
    <col min="16" max="16" width="24.875" style="6" bestFit="1" customWidth="1"/>
    <col min="17" max="22" width="8.625" style="27" customWidth="1"/>
    <col min="23" max="41" width="12.625" style="27"/>
  </cols>
  <sheetData>
    <row r="1" spans="1:22" ht="45.75" customHeight="1" x14ac:dyDescent="0.25">
      <c r="A1" s="8" t="s">
        <v>0</v>
      </c>
      <c r="B1" s="38" t="s">
        <v>6</v>
      </c>
      <c r="C1" s="32" t="s">
        <v>7</v>
      </c>
      <c r="D1" s="22" t="s">
        <v>8</v>
      </c>
      <c r="E1" s="22" t="s">
        <v>9</v>
      </c>
      <c r="F1" s="22" t="s">
        <v>10</v>
      </c>
      <c r="G1" s="22" t="s">
        <v>11</v>
      </c>
      <c r="H1" s="22" t="s">
        <v>12</v>
      </c>
      <c r="I1" s="22" t="s">
        <v>13</v>
      </c>
      <c r="J1" s="22" t="s">
        <v>14</v>
      </c>
      <c r="K1" s="22"/>
      <c r="L1" s="32" t="s">
        <v>15</v>
      </c>
      <c r="M1" s="32" t="s">
        <v>16</v>
      </c>
      <c r="N1" s="33" t="s">
        <v>17</v>
      </c>
      <c r="O1" s="33" t="s">
        <v>18</v>
      </c>
      <c r="P1" s="33" t="s">
        <v>165</v>
      </c>
    </row>
    <row r="2" spans="1:22" ht="71.25" customHeight="1" x14ac:dyDescent="0.25">
      <c r="A2" s="8">
        <v>1</v>
      </c>
      <c r="B2" s="39" t="s">
        <v>179</v>
      </c>
      <c r="C2" s="19">
        <f>SUM('Hospital Equipment'!$D2:$H2)</f>
        <v>110</v>
      </c>
      <c r="D2" s="9">
        <v>50</v>
      </c>
      <c r="E2" s="9">
        <v>35</v>
      </c>
      <c r="F2" s="9">
        <v>25</v>
      </c>
      <c r="G2" s="9"/>
      <c r="H2" s="9"/>
      <c r="I2" s="9"/>
      <c r="J2" s="9"/>
      <c r="K2" s="9"/>
      <c r="L2" s="10">
        <v>16000</v>
      </c>
      <c r="M2" s="9">
        <f>L2*'Hospital Equipment'!$C2</f>
        <v>1760000</v>
      </c>
      <c r="N2" s="11" t="s">
        <v>19</v>
      </c>
      <c r="O2" s="11" t="s">
        <v>20</v>
      </c>
      <c r="P2" s="12" t="s">
        <v>203</v>
      </c>
    </row>
    <row r="3" spans="1:22" ht="28.5" x14ac:dyDescent="0.25">
      <c r="A3" s="8">
        <v>2</v>
      </c>
      <c r="B3" s="40" t="s">
        <v>21</v>
      </c>
      <c r="C3" s="20">
        <f>SUM('Hospital Equipment'!$D3:$H3)</f>
        <v>69</v>
      </c>
      <c r="D3" s="11">
        <v>10</v>
      </c>
      <c r="E3" s="11">
        <v>5</v>
      </c>
      <c r="F3" s="11">
        <v>4</v>
      </c>
      <c r="G3" s="11">
        <v>50</v>
      </c>
      <c r="H3" s="11"/>
      <c r="I3" s="13"/>
      <c r="J3" s="11"/>
      <c r="K3" s="11"/>
      <c r="L3" s="10" t="s">
        <v>22</v>
      </c>
      <c r="M3" s="10" t="s">
        <v>23</v>
      </c>
      <c r="N3" s="12" t="s">
        <v>24</v>
      </c>
      <c r="O3" s="12" t="s">
        <v>25</v>
      </c>
      <c r="P3" s="12" t="s">
        <v>204</v>
      </c>
    </row>
    <row r="4" spans="1:22" ht="28.5" x14ac:dyDescent="0.25">
      <c r="A4" s="8">
        <v>3</v>
      </c>
      <c r="B4" s="40" t="s">
        <v>26</v>
      </c>
      <c r="C4" s="20">
        <f>SUM('Hospital Equipment'!$D4:$H4)</f>
        <v>95</v>
      </c>
      <c r="D4" s="11">
        <v>45</v>
      </c>
      <c r="E4" s="11">
        <v>30</v>
      </c>
      <c r="F4" s="11">
        <v>20</v>
      </c>
      <c r="G4" s="11"/>
      <c r="H4" s="11"/>
      <c r="I4" s="13"/>
      <c r="J4" s="11"/>
      <c r="K4" s="11"/>
      <c r="L4" s="10">
        <v>320</v>
      </c>
      <c r="M4" s="9">
        <f>L4*'Hospital Equipment'!$C4</f>
        <v>30400</v>
      </c>
      <c r="N4" s="12" t="s">
        <v>27</v>
      </c>
      <c r="O4" s="12" t="s">
        <v>28</v>
      </c>
      <c r="P4" s="12" t="s">
        <v>205</v>
      </c>
    </row>
    <row r="5" spans="1:22" ht="28.5" x14ac:dyDescent="0.25">
      <c r="A5" s="8">
        <v>4</v>
      </c>
      <c r="B5" s="41" t="s">
        <v>180</v>
      </c>
      <c r="C5" s="20">
        <f>SUM('Hospital Equipment'!$D5:$H5)</f>
        <v>45</v>
      </c>
      <c r="D5" s="11">
        <v>20</v>
      </c>
      <c r="E5" s="11">
        <v>15</v>
      </c>
      <c r="F5" s="11">
        <v>10</v>
      </c>
      <c r="G5" s="11"/>
      <c r="H5" s="11"/>
      <c r="I5" s="14"/>
      <c r="J5" s="11"/>
      <c r="K5" s="11"/>
      <c r="L5" s="10">
        <v>1200</v>
      </c>
      <c r="M5" s="9">
        <f>L5*'Hospital Equipment'!$C5</f>
        <v>54000</v>
      </c>
      <c r="N5" s="11" t="s">
        <v>29</v>
      </c>
      <c r="O5" s="12" t="s">
        <v>28</v>
      </c>
      <c r="P5" s="12" t="s">
        <v>205</v>
      </c>
    </row>
    <row r="6" spans="1:22" ht="28.5" x14ac:dyDescent="0.25">
      <c r="A6" s="8">
        <v>5</v>
      </c>
      <c r="B6" s="41" t="s">
        <v>181</v>
      </c>
      <c r="C6" s="20">
        <f>SUM('Hospital Equipment'!$D6:$H6)</f>
        <v>14</v>
      </c>
      <c r="D6" s="11">
        <v>6</v>
      </c>
      <c r="E6" s="11">
        <v>6</v>
      </c>
      <c r="F6" s="11">
        <v>2</v>
      </c>
      <c r="G6" s="11"/>
      <c r="H6" s="11"/>
      <c r="I6" s="13"/>
      <c r="J6" s="11"/>
      <c r="K6" s="11"/>
      <c r="L6" s="10">
        <v>1650</v>
      </c>
      <c r="M6" s="9">
        <f>L6*'Hospital Equipment'!$C6</f>
        <v>23100</v>
      </c>
      <c r="N6" s="11" t="s">
        <v>30</v>
      </c>
      <c r="O6" s="11" t="s">
        <v>28</v>
      </c>
      <c r="P6" s="11"/>
    </row>
    <row r="7" spans="1:22" ht="42.75" x14ac:dyDescent="0.25">
      <c r="A7" s="8">
        <v>6</v>
      </c>
      <c r="B7" s="41" t="s">
        <v>182</v>
      </c>
      <c r="C7" s="20">
        <f>SUM('Hospital Equipment'!$D7:$H7)</f>
        <v>8</v>
      </c>
      <c r="D7" s="11">
        <v>3</v>
      </c>
      <c r="E7" s="11">
        <v>3</v>
      </c>
      <c r="F7" s="11">
        <v>2</v>
      </c>
      <c r="G7" s="11"/>
      <c r="H7" s="11"/>
      <c r="I7" s="14"/>
      <c r="J7" s="11"/>
      <c r="K7" s="11"/>
      <c r="L7" s="10" t="s">
        <v>31</v>
      </c>
      <c r="M7" s="10" t="s">
        <v>32</v>
      </c>
      <c r="N7" s="12" t="s">
        <v>33</v>
      </c>
      <c r="O7" s="12" t="s">
        <v>34</v>
      </c>
      <c r="P7" s="23" t="s">
        <v>206</v>
      </c>
    </row>
    <row r="8" spans="1:22" hidden="1" x14ac:dyDescent="0.2">
      <c r="A8" s="15">
        <v>7</v>
      </c>
      <c r="B8" s="41" t="s">
        <v>35</v>
      </c>
      <c r="C8" s="20">
        <f>SUM('Hospital Equipment'!$D8:$H8)</f>
        <v>6</v>
      </c>
      <c r="D8" s="16">
        <v>3</v>
      </c>
      <c r="E8" s="16">
        <v>2</v>
      </c>
      <c r="F8" s="16">
        <v>1</v>
      </c>
      <c r="G8" s="16"/>
      <c r="H8" s="16"/>
      <c r="I8" s="16"/>
      <c r="J8" s="16"/>
      <c r="K8" s="16"/>
      <c r="L8" s="10"/>
      <c r="M8" s="9"/>
      <c r="N8" s="12"/>
      <c r="O8" s="12"/>
      <c r="P8" s="12"/>
      <c r="Q8" s="28"/>
      <c r="R8" s="28"/>
      <c r="S8" s="28"/>
      <c r="T8" s="28"/>
      <c r="U8" s="28"/>
      <c r="V8" s="28"/>
    </row>
    <row r="9" spans="1:22" ht="71.25" x14ac:dyDescent="0.25">
      <c r="A9" s="8">
        <v>8</v>
      </c>
      <c r="B9" s="41" t="s">
        <v>183</v>
      </c>
      <c r="C9" s="20">
        <f>SUM('Hospital Equipment'!$D9:$H9)</f>
        <v>115</v>
      </c>
      <c r="D9" s="11">
        <v>50</v>
      </c>
      <c r="E9" s="11">
        <v>40</v>
      </c>
      <c r="F9" s="11">
        <v>25</v>
      </c>
      <c r="G9" s="11"/>
      <c r="H9" s="11"/>
      <c r="I9" s="14"/>
      <c r="J9" s="11"/>
      <c r="K9" s="11"/>
      <c r="L9" s="10" t="s">
        <v>166</v>
      </c>
      <c r="M9" s="9">
        <f>1500*115</f>
        <v>172500</v>
      </c>
      <c r="N9" s="12" t="s">
        <v>207</v>
      </c>
      <c r="O9" s="12" t="s">
        <v>168</v>
      </c>
      <c r="P9" s="12"/>
    </row>
    <row r="10" spans="1:22" ht="42.75" x14ac:dyDescent="0.25">
      <c r="A10" s="8">
        <v>9</v>
      </c>
      <c r="B10" s="41" t="s">
        <v>184</v>
      </c>
      <c r="C10" s="20">
        <f>SUM('Hospital Equipment'!$D10:$H10)</f>
        <v>16</v>
      </c>
      <c r="D10" s="11">
        <v>6</v>
      </c>
      <c r="E10" s="11">
        <v>6</v>
      </c>
      <c r="F10" s="11">
        <v>4</v>
      </c>
      <c r="G10" s="11"/>
      <c r="H10" s="11"/>
      <c r="I10" s="14"/>
      <c r="J10" s="11"/>
      <c r="K10" s="11"/>
      <c r="L10" s="10" t="s">
        <v>166</v>
      </c>
      <c r="M10" s="9">
        <f>1600*16</f>
        <v>25600</v>
      </c>
      <c r="N10" s="12" t="s">
        <v>207</v>
      </c>
      <c r="O10" s="12" t="s">
        <v>169</v>
      </c>
      <c r="P10" s="12"/>
    </row>
    <row r="11" spans="1:22" ht="15" x14ac:dyDescent="0.25">
      <c r="A11" s="8">
        <v>10</v>
      </c>
      <c r="B11" s="41" t="s">
        <v>185</v>
      </c>
      <c r="C11" s="20">
        <f>SUM('Hospital Equipment'!$D11:$H11)</f>
        <v>45</v>
      </c>
      <c r="D11" s="11">
        <v>15</v>
      </c>
      <c r="E11" s="11">
        <v>15</v>
      </c>
      <c r="F11" s="11">
        <v>15</v>
      </c>
      <c r="G11" s="11"/>
      <c r="H11" s="11"/>
      <c r="I11" s="14"/>
      <c r="J11" s="11"/>
      <c r="K11" s="11"/>
      <c r="L11" s="10" t="s">
        <v>170</v>
      </c>
      <c r="M11" s="9">
        <f>150*45</f>
        <v>6750</v>
      </c>
      <c r="N11" s="12" t="s">
        <v>36</v>
      </c>
      <c r="O11" s="12" t="s">
        <v>20</v>
      </c>
      <c r="P11" s="12" t="s">
        <v>167</v>
      </c>
    </row>
    <row r="12" spans="1:22" ht="28.5" x14ac:dyDescent="0.25">
      <c r="A12" s="8">
        <v>11</v>
      </c>
      <c r="B12" s="41" t="s">
        <v>186</v>
      </c>
      <c r="C12" s="20">
        <f>SUM('Hospital Equipment'!$D12:$H12)</f>
        <v>366</v>
      </c>
      <c r="D12" s="11">
        <v>6</v>
      </c>
      <c r="E12" s="11">
        <v>5</v>
      </c>
      <c r="F12" s="11">
        <v>5</v>
      </c>
      <c r="G12" s="11">
        <v>350</v>
      </c>
      <c r="H12" s="11"/>
      <c r="I12" s="14"/>
      <c r="J12" s="11"/>
      <c r="K12" s="11"/>
      <c r="L12" s="10">
        <v>3450</v>
      </c>
      <c r="M12" s="9">
        <f>L12*'Hospital Equipment'!$C12</f>
        <v>1262700</v>
      </c>
      <c r="N12" s="12" t="s">
        <v>37</v>
      </c>
      <c r="O12" s="12" t="s">
        <v>38</v>
      </c>
      <c r="P12" s="12"/>
    </row>
    <row r="13" spans="1:22" ht="15" x14ac:dyDescent="0.25">
      <c r="A13" s="8">
        <v>12</v>
      </c>
      <c r="B13" s="41" t="s">
        <v>187</v>
      </c>
      <c r="C13" s="20">
        <f>SUM('Hospital Equipment'!$D13:$H13)</f>
        <v>9</v>
      </c>
      <c r="D13" s="11">
        <v>3</v>
      </c>
      <c r="E13" s="11">
        <v>3</v>
      </c>
      <c r="F13" s="11">
        <v>3</v>
      </c>
      <c r="G13" s="11"/>
      <c r="H13" s="11"/>
      <c r="I13" s="14"/>
      <c r="J13" s="11"/>
      <c r="K13" s="11"/>
      <c r="L13" s="10" t="s">
        <v>171</v>
      </c>
      <c r="M13" s="9">
        <f>270*9</f>
        <v>2430</v>
      </c>
      <c r="N13" s="12" t="s">
        <v>39</v>
      </c>
      <c r="O13" s="12" t="s">
        <v>20</v>
      </c>
      <c r="P13" s="12" t="s">
        <v>167</v>
      </c>
    </row>
    <row r="14" spans="1:22" ht="42.75" x14ac:dyDescent="0.25">
      <c r="A14" s="8">
        <v>13</v>
      </c>
      <c r="B14" s="41" t="s">
        <v>188</v>
      </c>
      <c r="C14" s="20">
        <f>SUM('Hospital Equipment'!$D14:$H14)</f>
        <v>324</v>
      </c>
      <c r="D14" s="11">
        <v>144</v>
      </c>
      <c r="E14" s="11">
        <v>100</v>
      </c>
      <c r="F14" s="11">
        <v>80</v>
      </c>
      <c r="G14" s="11"/>
      <c r="H14" s="11"/>
      <c r="I14" s="14"/>
      <c r="J14" s="11"/>
      <c r="K14" s="11"/>
      <c r="L14" s="10">
        <v>345</v>
      </c>
      <c r="M14" s="9">
        <f>L14*'Hospital Equipment'!$C14</f>
        <v>111780</v>
      </c>
      <c r="N14" s="12" t="s">
        <v>40</v>
      </c>
      <c r="O14" s="12" t="s">
        <v>41</v>
      </c>
      <c r="P14" s="12"/>
    </row>
    <row r="15" spans="1:22" ht="28.5" x14ac:dyDescent="0.25">
      <c r="A15" s="8">
        <v>14</v>
      </c>
      <c r="B15" s="41" t="s">
        <v>189</v>
      </c>
      <c r="C15" s="20">
        <f>SUM('Hospital Equipment'!$D15:$H15)</f>
        <v>46</v>
      </c>
      <c r="D15" s="11">
        <v>21</v>
      </c>
      <c r="E15" s="11">
        <v>15</v>
      </c>
      <c r="F15" s="11">
        <v>10</v>
      </c>
      <c r="G15" s="11"/>
      <c r="H15" s="11"/>
      <c r="I15" s="14"/>
      <c r="J15" s="11"/>
      <c r="K15" s="11"/>
      <c r="L15" s="10">
        <v>400</v>
      </c>
      <c r="M15" s="9">
        <f>L15*'Hospital Equipment'!$C15</f>
        <v>18400</v>
      </c>
      <c r="N15" s="12" t="s">
        <v>42</v>
      </c>
      <c r="O15" s="12" t="s">
        <v>38</v>
      </c>
      <c r="P15" s="12"/>
    </row>
    <row r="16" spans="1:22" ht="15" x14ac:dyDescent="0.2">
      <c r="A16" s="15">
        <v>15</v>
      </c>
      <c r="B16" s="41" t="s">
        <v>43</v>
      </c>
      <c r="C16" s="20">
        <f>SUM('Hospital Equipment'!$D16:$H16)</f>
        <v>142</v>
      </c>
      <c r="D16" s="16">
        <v>67</v>
      </c>
      <c r="E16" s="16">
        <v>45</v>
      </c>
      <c r="F16" s="16">
        <v>30</v>
      </c>
      <c r="G16" s="16"/>
      <c r="H16" s="16"/>
      <c r="I16" s="14"/>
      <c r="J16" s="16"/>
      <c r="K16" s="16"/>
      <c r="L16" s="10"/>
      <c r="M16" s="9"/>
      <c r="N16" s="16"/>
      <c r="O16" s="16"/>
      <c r="P16" s="16"/>
      <c r="Q16" s="28"/>
      <c r="R16" s="28"/>
      <c r="S16" s="28"/>
      <c r="T16" s="28"/>
      <c r="U16" s="28"/>
      <c r="V16" s="28"/>
    </row>
    <row r="17" spans="1:16" ht="28.5" x14ac:dyDescent="0.25">
      <c r="A17" s="8">
        <v>16</v>
      </c>
      <c r="B17" s="41" t="s">
        <v>190</v>
      </c>
      <c r="C17" s="20">
        <f>SUM('Hospital Equipment'!$D17:$H17)</f>
        <v>21</v>
      </c>
      <c r="D17" s="11">
        <v>7</v>
      </c>
      <c r="E17" s="11">
        <v>7</v>
      </c>
      <c r="F17" s="11">
        <v>7</v>
      </c>
      <c r="G17" s="11"/>
      <c r="H17" s="11"/>
      <c r="I17" s="14"/>
      <c r="J17" s="11"/>
      <c r="K17" s="11"/>
      <c r="L17" s="10">
        <v>424</v>
      </c>
      <c r="M17" s="9">
        <f>L17*'Hospital Equipment'!$C17</f>
        <v>8904</v>
      </c>
      <c r="N17" s="12" t="s">
        <v>44</v>
      </c>
      <c r="O17" s="12" t="s">
        <v>28</v>
      </c>
      <c r="P17" s="12"/>
    </row>
    <row r="18" spans="1:16" ht="42.75" x14ac:dyDescent="0.25">
      <c r="A18" s="8">
        <v>17</v>
      </c>
      <c r="B18" s="41" t="s">
        <v>191</v>
      </c>
      <c r="C18" s="20">
        <f>SUM('Hospital Equipment'!$D18:$H18)</f>
        <v>9</v>
      </c>
      <c r="D18" s="11">
        <v>3</v>
      </c>
      <c r="E18" s="11">
        <v>3</v>
      </c>
      <c r="F18" s="11">
        <v>3</v>
      </c>
      <c r="G18" s="11"/>
      <c r="H18" s="11"/>
      <c r="I18" s="14"/>
      <c r="J18" s="11"/>
      <c r="K18" s="11"/>
      <c r="L18" s="10" t="s">
        <v>45</v>
      </c>
      <c r="M18" s="10" t="s">
        <v>46</v>
      </c>
      <c r="N18" s="12" t="s">
        <v>47</v>
      </c>
      <c r="O18" s="12" t="s">
        <v>28</v>
      </c>
      <c r="P18" s="12"/>
    </row>
    <row r="19" spans="1:16" ht="15" x14ac:dyDescent="0.25">
      <c r="A19" s="8">
        <v>18</v>
      </c>
      <c r="B19" s="41" t="s">
        <v>192</v>
      </c>
      <c r="C19" s="20">
        <f>SUM('Hospital Equipment'!$D19:$H19)</f>
        <v>6</v>
      </c>
      <c r="D19" s="11">
        <v>2</v>
      </c>
      <c r="E19" s="11">
        <v>2</v>
      </c>
      <c r="F19" s="11">
        <v>2</v>
      </c>
      <c r="G19" s="11"/>
      <c r="H19" s="11"/>
      <c r="I19" s="14"/>
      <c r="J19" s="11"/>
      <c r="K19" s="11"/>
      <c r="L19" s="10" t="s">
        <v>48</v>
      </c>
      <c r="M19" s="9">
        <f>400*6</f>
        <v>2400</v>
      </c>
      <c r="N19" s="12" t="s">
        <v>49</v>
      </c>
      <c r="O19" s="12" t="s">
        <v>20</v>
      </c>
      <c r="P19" s="12" t="s">
        <v>167</v>
      </c>
    </row>
    <row r="20" spans="1:16" ht="28.5" x14ac:dyDescent="0.25">
      <c r="A20" s="8">
        <v>19</v>
      </c>
      <c r="B20" s="41" t="s">
        <v>193</v>
      </c>
      <c r="C20" s="20">
        <f>SUM('Hospital Equipment'!$D20:$H20)</f>
        <v>9</v>
      </c>
      <c r="D20" s="11">
        <v>3</v>
      </c>
      <c r="E20" s="11">
        <v>3</v>
      </c>
      <c r="F20" s="11">
        <v>3</v>
      </c>
      <c r="G20" s="11"/>
      <c r="H20" s="11"/>
      <c r="I20" s="14"/>
      <c r="J20" s="11"/>
      <c r="K20" s="11"/>
      <c r="L20" s="10">
        <v>3500</v>
      </c>
      <c r="M20" s="9">
        <f>L20*'Hospital Equipment'!$C20</f>
        <v>31500</v>
      </c>
      <c r="N20" s="12" t="s">
        <v>49</v>
      </c>
      <c r="O20" s="12" t="s">
        <v>50</v>
      </c>
      <c r="P20" s="12" t="s">
        <v>167</v>
      </c>
    </row>
    <row r="21" spans="1:16" ht="15" x14ac:dyDescent="0.25">
      <c r="A21" s="8">
        <v>20</v>
      </c>
      <c r="B21" s="41" t="s">
        <v>194</v>
      </c>
      <c r="C21" s="20">
        <f>SUM('Hospital Equipment'!$D21:$H21)</f>
        <v>17</v>
      </c>
      <c r="D21" s="11">
        <v>7</v>
      </c>
      <c r="E21" s="11">
        <v>5</v>
      </c>
      <c r="F21" s="11">
        <v>5</v>
      </c>
      <c r="G21" s="11"/>
      <c r="H21" s="11"/>
      <c r="I21" s="14"/>
      <c r="J21" s="11"/>
      <c r="K21" s="11"/>
      <c r="L21" s="10">
        <v>50</v>
      </c>
      <c r="M21" s="10">
        <f>L21*'Hospital Equipment'!$C21</f>
        <v>850</v>
      </c>
      <c r="N21" s="12" t="s">
        <v>52</v>
      </c>
      <c r="O21" s="12" t="s">
        <v>53</v>
      </c>
      <c r="P21" s="12"/>
    </row>
    <row r="22" spans="1:16" ht="15" x14ac:dyDescent="0.25">
      <c r="A22" s="8">
        <v>21</v>
      </c>
      <c r="B22" s="41" t="s">
        <v>195</v>
      </c>
      <c r="C22" s="20">
        <f>SUM('Hospital Equipment'!$D22:$H22)</f>
        <v>12</v>
      </c>
      <c r="D22" s="11">
        <v>4</v>
      </c>
      <c r="E22" s="11">
        <v>4</v>
      </c>
      <c r="F22" s="11">
        <v>4</v>
      </c>
      <c r="G22" s="11"/>
      <c r="H22" s="11"/>
      <c r="I22" s="14"/>
      <c r="J22" s="11"/>
      <c r="K22" s="11"/>
      <c r="L22" s="10">
        <v>50</v>
      </c>
      <c r="M22" s="10">
        <f>L22*'Hospital Equipment'!$C22</f>
        <v>600</v>
      </c>
      <c r="N22" s="12" t="s">
        <v>56</v>
      </c>
      <c r="O22" s="12" t="s">
        <v>53</v>
      </c>
      <c r="P22" s="12"/>
    </row>
    <row r="23" spans="1:16" ht="28.5" x14ac:dyDescent="0.25">
      <c r="A23" s="8">
        <v>22</v>
      </c>
      <c r="B23" s="41" t="s">
        <v>196</v>
      </c>
      <c r="C23" s="20">
        <f>SUM('Hospital Equipment'!$D23:$H23)</f>
        <v>8</v>
      </c>
      <c r="D23" s="11">
        <v>4</v>
      </c>
      <c r="E23" s="11">
        <v>2</v>
      </c>
      <c r="F23" s="11">
        <v>2</v>
      </c>
      <c r="G23" s="11"/>
      <c r="H23" s="11"/>
      <c r="I23" s="14"/>
      <c r="J23" s="11"/>
      <c r="K23" s="11"/>
      <c r="L23" s="10">
        <v>70</v>
      </c>
      <c r="M23" s="9">
        <f>L23*'Hospital Equipment'!$C23</f>
        <v>560</v>
      </c>
      <c r="N23" s="12" t="s">
        <v>49</v>
      </c>
      <c r="O23" s="12" t="s">
        <v>20</v>
      </c>
      <c r="P23" s="12" t="s">
        <v>167</v>
      </c>
    </row>
    <row r="24" spans="1:16" ht="15" x14ac:dyDescent="0.25">
      <c r="A24" s="8">
        <v>23</v>
      </c>
      <c r="B24" s="41" t="s">
        <v>197</v>
      </c>
      <c r="C24" s="20">
        <f>SUM('Hospital Equipment'!$D24:$H24)</f>
        <v>122</v>
      </c>
      <c r="D24" s="11">
        <v>57</v>
      </c>
      <c r="E24" s="11">
        <v>35</v>
      </c>
      <c r="F24" s="11">
        <v>30</v>
      </c>
      <c r="G24" s="11"/>
      <c r="H24" s="11"/>
      <c r="I24" s="13"/>
      <c r="J24" s="11" t="s">
        <v>61</v>
      </c>
      <c r="K24" s="11"/>
      <c r="L24" s="10">
        <v>28</v>
      </c>
      <c r="M24" s="9">
        <f>L24*'Hospital Equipment'!$C24</f>
        <v>3416</v>
      </c>
      <c r="N24" s="12" t="s">
        <v>49</v>
      </c>
      <c r="O24" s="12" t="s">
        <v>20</v>
      </c>
      <c r="P24" s="12" t="s">
        <v>167</v>
      </c>
    </row>
    <row r="25" spans="1:16" ht="15" x14ac:dyDescent="0.25">
      <c r="A25" s="8">
        <v>24</v>
      </c>
      <c r="B25" s="41" t="s">
        <v>198</v>
      </c>
      <c r="C25" s="20">
        <f>SUM('Hospital Equipment'!$D25:$H25)</f>
        <v>23</v>
      </c>
      <c r="D25" s="11">
        <v>13</v>
      </c>
      <c r="E25" s="11">
        <v>5</v>
      </c>
      <c r="F25" s="11">
        <v>5</v>
      </c>
      <c r="G25" s="11"/>
      <c r="H25" s="11"/>
      <c r="I25" s="13"/>
      <c r="J25" s="11" t="s">
        <v>61</v>
      </c>
      <c r="K25" s="11"/>
      <c r="L25" s="10">
        <v>22</v>
      </c>
      <c r="M25" s="9">
        <f>L25*'Hospital Equipment'!$C25</f>
        <v>506</v>
      </c>
      <c r="N25" s="12" t="s">
        <v>62</v>
      </c>
      <c r="O25" s="12" t="s">
        <v>28</v>
      </c>
      <c r="P25" s="12" t="s">
        <v>167</v>
      </c>
    </row>
    <row r="26" spans="1:16" ht="28.5" x14ac:dyDescent="0.25">
      <c r="A26" s="8">
        <v>25</v>
      </c>
      <c r="B26" s="41" t="s">
        <v>199</v>
      </c>
      <c r="C26" s="20">
        <f>SUM('Hospital Equipment'!$D26:$H26)</f>
        <v>15</v>
      </c>
      <c r="D26" s="11">
        <v>5</v>
      </c>
      <c r="E26" s="11">
        <v>5</v>
      </c>
      <c r="F26" s="11">
        <v>5</v>
      </c>
      <c r="G26" s="11"/>
      <c r="H26" s="11"/>
      <c r="I26" s="14"/>
      <c r="J26" s="11"/>
      <c r="K26" s="11"/>
      <c r="L26" s="10">
        <v>445</v>
      </c>
      <c r="M26" s="9">
        <f>L26*'Hospital Equipment'!$C26</f>
        <v>6675</v>
      </c>
      <c r="N26" s="12" t="s">
        <v>49</v>
      </c>
      <c r="O26" s="12" t="s">
        <v>20</v>
      </c>
      <c r="P26" s="12" t="s">
        <v>167</v>
      </c>
    </row>
    <row r="27" spans="1:16" ht="15" x14ac:dyDescent="0.25">
      <c r="A27" s="8">
        <v>26</v>
      </c>
      <c r="B27" s="41" t="s">
        <v>200</v>
      </c>
      <c r="C27" s="20">
        <f>SUM('Hospital Equipment'!$D27:$H27)</f>
        <v>30</v>
      </c>
      <c r="D27" s="11">
        <v>10</v>
      </c>
      <c r="E27" s="11">
        <v>10</v>
      </c>
      <c r="F27" s="11">
        <v>10</v>
      </c>
      <c r="G27" s="11"/>
      <c r="H27" s="11"/>
      <c r="I27" s="14"/>
      <c r="J27" s="11"/>
      <c r="K27" s="11"/>
      <c r="L27" s="10">
        <v>12</v>
      </c>
      <c r="M27" s="9">
        <f>L27*'Hospital Equipment'!$C27</f>
        <v>360</v>
      </c>
      <c r="N27" s="12" t="s">
        <v>63</v>
      </c>
      <c r="O27" s="12" t="s">
        <v>28</v>
      </c>
      <c r="P27" s="12" t="s">
        <v>167</v>
      </c>
    </row>
    <row r="28" spans="1:16" ht="28.5" x14ac:dyDescent="0.25">
      <c r="A28" s="8">
        <v>27</v>
      </c>
      <c r="B28" s="41" t="s">
        <v>201</v>
      </c>
      <c r="C28" s="20">
        <f>SUM('Hospital Equipment'!$D28:$H28)</f>
        <v>6</v>
      </c>
      <c r="D28" s="11">
        <v>2</v>
      </c>
      <c r="E28" s="11">
        <v>2</v>
      </c>
      <c r="F28" s="11">
        <v>2</v>
      </c>
      <c r="G28" s="11"/>
      <c r="H28" s="11"/>
      <c r="I28" s="14"/>
      <c r="J28" s="11"/>
      <c r="K28" s="11"/>
      <c r="L28" s="10">
        <v>4500</v>
      </c>
      <c r="M28" s="10">
        <f>L28*'Hospital Equipment'!$C28</f>
        <v>27000</v>
      </c>
      <c r="N28" s="12" t="s">
        <v>64</v>
      </c>
      <c r="O28" s="12" t="s">
        <v>38</v>
      </c>
      <c r="P28" s="12"/>
    </row>
    <row r="29" spans="1:16" ht="77.25" customHeight="1" x14ac:dyDescent="0.25">
      <c r="A29" s="8">
        <v>28</v>
      </c>
      <c r="B29" s="41" t="s">
        <v>202</v>
      </c>
      <c r="C29" s="20">
        <f>SUM('Hospital Equipment'!$D29:$H29)</f>
        <v>3</v>
      </c>
      <c r="D29" s="11">
        <v>1</v>
      </c>
      <c r="E29" s="11">
        <v>1</v>
      </c>
      <c r="F29" s="11">
        <v>1</v>
      </c>
      <c r="G29" s="11"/>
      <c r="H29" s="11"/>
      <c r="I29" s="14"/>
      <c r="J29" s="11"/>
      <c r="K29" s="11"/>
      <c r="L29" s="10">
        <v>51954</v>
      </c>
      <c r="M29" s="10">
        <f>L29*'Hospital Equipment'!$C29</f>
        <v>155862</v>
      </c>
      <c r="N29" s="12" t="s">
        <v>65</v>
      </c>
      <c r="O29" s="12" t="s">
        <v>20</v>
      </c>
      <c r="P29" s="12"/>
    </row>
    <row r="30" spans="1:16" ht="57" x14ac:dyDescent="0.25">
      <c r="A30" s="8">
        <v>29</v>
      </c>
      <c r="B30" s="41" t="s">
        <v>66</v>
      </c>
      <c r="C30" s="20">
        <f>SUM('Hospital Equipment'!$D30:$H30)</f>
        <v>3</v>
      </c>
      <c r="D30" s="11">
        <v>1</v>
      </c>
      <c r="E30" s="11">
        <v>1</v>
      </c>
      <c r="F30" s="11">
        <v>1</v>
      </c>
      <c r="G30" s="11"/>
      <c r="H30" s="11"/>
      <c r="I30" s="14"/>
      <c r="J30" s="11"/>
      <c r="K30" s="11"/>
      <c r="L30" s="10" t="s">
        <v>67</v>
      </c>
      <c r="M30" s="10" t="s">
        <v>68</v>
      </c>
      <c r="N30" s="12" t="s">
        <v>69</v>
      </c>
      <c r="O30" s="12" t="s">
        <v>70</v>
      </c>
      <c r="P30" s="12"/>
    </row>
    <row r="31" spans="1:16" ht="56.25" customHeight="1" x14ac:dyDescent="0.25">
      <c r="A31" s="8">
        <v>30</v>
      </c>
      <c r="B31" s="41" t="s">
        <v>71</v>
      </c>
      <c r="C31" s="20">
        <f>SUM('Hospital Equipment'!$D31:$H31)</f>
        <v>280</v>
      </c>
      <c r="D31" s="11">
        <v>100</v>
      </c>
      <c r="E31" s="11">
        <v>100</v>
      </c>
      <c r="F31" s="11">
        <v>80</v>
      </c>
      <c r="G31" s="11"/>
      <c r="H31" s="11"/>
      <c r="I31" s="14"/>
      <c r="J31" s="11"/>
      <c r="K31" s="11"/>
      <c r="L31" s="10">
        <v>10.5</v>
      </c>
      <c r="M31" s="10">
        <f>L31*'Hospital Equipment'!$C31</f>
        <v>2940</v>
      </c>
      <c r="N31" s="12" t="s">
        <v>72</v>
      </c>
      <c r="O31" s="12" t="s">
        <v>73</v>
      </c>
      <c r="P31" s="12"/>
    </row>
    <row r="32" spans="1:16" ht="15" x14ac:dyDescent="0.25">
      <c r="A32" s="8">
        <v>31</v>
      </c>
      <c r="B32" s="41" t="s">
        <v>74</v>
      </c>
      <c r="C32" s="20">
        <f>SUM('Hospital Equipment'!$D32:$H32)</f>
        <v>5</v>
      </c>
      <c r="D32" s="11">
        <v>2</v>
      </c>
      <c r="E32" s="11">
        <v>2</v>
      </c>
      <c r="F32" s="11">
        <v>1</v>
      </c>
      <c r="G32" s="11"/>
      <c r="H32" s="11"/>
      <c r="I32" s="14"/>
      <c r="J32" s="11"/>
      <c r="K32" s="11"/>
      <c r="L32" s="9" t="s">
        <v>75</v>
      </c>
      <c r="M32" s="9" t="s">
        <v>75</v>
      </c>
      <c r="N32" s="12" t="s">
        <v>75</v>
      </c>
      <c r="O32" s="12" t="s">
        <v>75</v>
      </c>
      <c r="P32" s="9"/>
    </row>
    <row r="33" spans="1:16" ht="15" x14ac:dyDescent="0.25">
      <c r="A33" s="8">
        <v>32</v>
      </c>
      <c r="B33" s="41" t="s">
        <v>76</v>
      </c>
      <c r="C33" s="20">
        <f>SUM('Hospital Equipment'!$D33:$H33)</f>
        <v>3</v>
      </c>
      <c r="D33" s="11">
        <v>1</v>
      </c>
      <c r="E33" s="11">
        <v>1</v>
      </c>
      <c r="F33" s="11">
        <v>1</v>
      </c>
      <c r="G33" s="11"/>
      <c r="H33" s="11"/>
      <c r="I33" s="14"/>
      <c r="J33" s="11"/>
      <c r="K33" s="11"/>
      <c r="L33" s="9" t="s">
        <v>75</v>
      </c>
      <c r="M33" s="9" t="s">
        <v>75</v>
      </c>
      <c r="N33" s="12" t="s">
        <v>75</v>
      </c>
      <c r="O33" s="12" t="s">
        <v>75</v>
      </c>
      <c r="P33" s="9"/>
    </row>
    <row r="34" spans="1:16" ht="15" x14ac:dyDescent="0.25">
      <c r="A34" s="8">
        <v>33</v>
      </c>
      <c r="B34" s="41" t="s">
        <v>77</v>
      </c>
      <c r="C34" s="20">
        <f>SUM('Hospital Equipment'!$D34:$H34)</f>
        <v>150</v>
      </c>
      <c r="D34" s="11">
        <v>50</v>
      </c>
      <c r="E34" s="11">
        <v>50</v>
      </c>
      <c r="F34" s="11">
        <v>50</v>
      </c>
      <c r="G34" s="11"/>
      <c r="H34" s="11"/>
      <c r="I34" s="14"/>
      <c r="J34" s="11"/>
      <c r="K34" s="11"/>
      <c r="L34" s="9" t="s">
        <v>75</v>
      </c>
      <c r="M34" s="9" t="s">
        <v>75</v>
      </c>
      <c r="N34" s="9" t="s">
        <v>75</v>
      </c>
      <c r="O34" s="9" t="s">
        <v>75</v>
      </c>
      <c r="P34" s="9"/>
    </row>
    <row r="35" spans="1:16" ht="15" x14ac:dyDescent="0.25">
      <c r="A35" s="8">
        <v>34</v>
      </c>
      <c r="B35" s="41" t="s">
        <v>78</v>
      </c>
      <c r="C35" s="20">
        <f>SUM('Hospital Equipment'!$D35:$H35)</f>
        <v>3</v>
      </c>
      <c r="D35" s="11">
        <v>1</v>
      </c>
      <c r="E35" s="11">
        <v>1</v>
      </c>
      <c r="F35" s="11">
        <v>1</v>
      </c>
      <c r="G35" s="11"/>
      <c r="H35" s="11"/>
      <c r="I35" s="14"/>
      <c r="J35" s="11"/>
      <c r="K35" s="11"/>
      <c r="L35" s="9" t="s">
        <v>75</v>
      </c>
      <c r="M35" s="9" t="s">
        <v>75</v>
      </c>
      <c r="N35" s="9" t="s">
        <v>75</v>
      </c>
      <c r="O35" s="9" t="s">
        <v>75</v>
      </c>
      <c r="P35" s="9"/>
    </row>
    <row r="36" spans="1:16" ht="15" x14ac:dyDescent="0.25">
      <c r="A36" s="8">
        <v>35</v>
      </c>
      <c r="B36" s="42" t="s">
        <v>79</v>
      </c>
      <c r="C36" s="20">
        <f>SUM('Hospital Equipment'!$D36:$H36)</f>
        <v>18</v>
      </c>
      <c r="D36" s="11">
        <v>6</v>
      </c>
      <c r="E36" s="11">
        <v>6</v>
      </c>
      <c r="F36" s="11">
        <v>6</v>
      </c>
      <c r="G36" s="11"/>
      <c r="H36" s="11"/>
      <c r="I36" s="14"/>
      <c r="J36" s="11"/>
      <c r="K36" s="11"/>
      <c r="L36" s="9" t="s">
        <v>75</v>
      </c>
      <c r="M36" s="9" t="s">
        <v>75</v>
      </c>
      <c r="N36" s="9" t="s">
        <v>75</v>
      </c>
      <c r="O36" s="9" t="s">
        <v>75</v>
      </c>
      <c r="P36" s="9"/>
    </row>
    <row r="37" spans="1:16" ht="42.75" x14ac:dyDescent="0.25">
      <c r="A37" s="8">
        <v>36</v>
      </c>
      <c r="B37" s="41" t="s">
        <v>80</v>
      </c>
      <c r="C37" s="20">
        <f>SUM('Hospital Equipment'!$D37:$H37)</f>
        <v>30</v>
      </c>
      <c r="D37" s="11">
        <v>10</v>
      </c>
      <c r="E37" s="11">
        <v>10</v>
      </c>
      <c r="F37" s="11">
        <v>10</v>
      </c>
      <c r="G37" s="11"/>
      <c r="H37" s="11"/>
      <c r="I37" s="14"/>
      <c r="J37" s="11"/>
      <c r="K37" s="11"/>
      <c r="L37" s="10" t="s">
        <v>81</v>
      </c>
      <c r="M37" s="10" t="s">
        <v>82</v>
      </c>
      <c r="N37" s="12" t="s">
        <v>83</v>
      </c>
      <c r="O37" s="12" t="s">
        <v>38</v>
      </c>
      <c r="P37" s="12" t="s">
        <v>205</v>
      </c>
    </row>
    <row r="38" spans="1:16" ht="15" x14ac:dyDescent="0.25">
      <c r="A38" s="8">
        <v>37</v>
      </c>
      <c r="B38" s="41" t="s">
        <v>84</v>
      </c>
      <c r="C38" s="20">
        <f>SUM('Hospital Equipment'!$D38:$H38)</f>
        <v>270</v>
      </c>
      <c r="D38" s="11">
        <v>120</v>
      </c>
      <c r="E38" s="11">
        <v>80</v>
      </c>
      <c r="F38" s="11">
        <v>70</v>
      </c>
      <c r="G38" s="11"/>
      <c r="H38" s="11"/>
      <c r="I38" s="14"/>
      <c r="J38" s="11"/>
      <c r="K38" s="11"/>
      <c r="L38" s="10" t="s">
        <v>75</v>
      </c>
      <c r="M38" s="9" t="s">
        <v>75</v>
      </c>
      <c r="N38" s="9" t="s">
        <v>75</v>
      </c>
      <c r="O38" s="9" t="s">
        <v>75</v>
      </c>
      <c r="P38" s="9"/>
    </row>
    <row r="39" spans="1:16" ht="15" x14ac:dyDescent="0.2">
      <c r="A39" s="17"/>
      <c r="B39" s="30" t="s">
        <v>85</v>
      </c>
      <c r="C39" s="25"/>
      <c r="D39" s="26"/>
      <c r="E39" s="26"/>
      <c r="F39" s="26"/>
      <c r="G39" s="26"/>
      <c r="H39" s="26"/>
      <c r="I39" s="26"/>
      <c r="J39" s="26"/>
      <c r="K39" s="26"/>
      <c r="L39" s="26"/>
      <c r="M39" s="26"/>
      <c r="N39" s="26"/>
      <c r="O39" s="26"/>
      <c r="P39" s="26"/>
    </row>
    <row r="40" spans="1:16" ht="71.25" x14ac:dyDescent="0.25">
      <c r="A40" s="8">
        <v>38</v>
      </c>
      <c r="B40" s="41" t="s">
        <v>86</v>
      </c>
      <c r="C40" s="20">
        <f>SUM('Hospital Equipment'!$D40:$H40)</f>
        <v>3</v>
      </c>
      <c r="D40" s="11">
        <v>1</v>
      </c>
      <c r="E40" s="11">
        <v>1</v>
      </c>
      <c r="F40" s="11">
        <v>1</v>
      </c>
      <c r="G40" s="11"/>
      <c r="H40" s="11"/>
      <c r="I40" s="13"/>
      <c r="J40" s="11"/>
      <c r="K40" s="11"/>
      <c r="L40" s="10">
        <v>16000</v>
      </c>
      <c r="M40" s="9">
        <f>L40*'Hospital Equipment'!$C40</f>
        <v>48000</v>
      </c>
      <c r="N40" s="11" t="s">
        <v>19</v>
      </c>
      <c r="O40" s="11" t="s">
        <v>20</v>
      </c>
      <c r="P40" s="12" t="s">
        <v>203</v>
      </c>
    </row>
    <row r="41" spans="1:16" ht="28.5" x14ac:dyDescent="0.25">
      <c r="A41" s="8">
        <v>39</v>
      </c>
      <c r="B41" s="40" t="s">
        <v>87</v>
      </c>
      <c r="C41" s="20">
        <f>SUM('Hospital Equipment'!$D41:$H41)</f>
        <v>6</v>
      </c>
      <c r="D41" s="11">
        <v>2</v>
      </c>
      <c r="E41" s="11">
        <v>2</v>
      </c>
      <c r="F41" s="11">
        <v>2</v>
      </c>
      <c r="G41" s="11"/>
      <c r="H41" s="11"/>
      <c r="I41" s="13"/>
      <c r="J41" s="11"/>
      <c r="K41" s="11"/>
      <c r="L41" s="10" t="s">
        <v>22</v>
      </c>
      <c r="M41" s="24" t="s">
        <v>88</v>
      </c>
      <c r="N41" s="12" t="s">
        <v>24</v>
      </c>
      <c r="O41" s="12" t="s">
        <v>25</v>
      </c>
      <c r="P41" s="12" t="s">
        <v>204</v>
      </c>
    </row>
    <row r="42" spans="1:16" ht="28.5" x14ac:dyDescent="0.25">
      <c r="A42" s="8">
        <v>40</v>
      </c>
      <c r="B42" s="41" t="s">
        <v>89</v>
      </c>
      <c r="C42" s="20">
        <f>SUM('Hospital Equipment'!$D42:$H42)</f>
        <v>6</v>
      </c>
      <c r="D42" s="11">
        <v>2</v>
      </c>
      <c r="E42" s="11">
        <v>2</v>
      </c>
      <c r="F42" s="11">
        <v>2</v>
      </c>
      <c r="G42" s="11"/>
      <c r="H42" s="11"/>
      <c r="I42" s="14"/>
      <c r="J42" s="11"/>
      <c r="K42" s="11"/>
      <c r="L42" s="10" t="s">
        <v>173</v>
      </c>
      <c r="M42" s="9">
        <f>1075*6</f>
        <v>6450</v>
      </c>
      <c r="N42" s="11" t="s">
        <v>90</v>
      </c>
      <c r="O42" s="12" t="s">
        <v>168</v>
      </c>
      <c r="P42" s="12" t="s">
        <v>210</v>
      </c>
    </row>
    <row r="43" spans="1:16" ht="28.5" x14ac:dyDescent="0.25">
      <c r="A43" s="8">
        <v>41</v>
      </c>
      <c r="B43" s="41" t="s">
        <v>91</v>
      </c>
      <c r="C43" s="20">
        <f>SUM('Hospital Equipment'!$D43:$H43)</f>
        <v>60</v>
      </c>
      <c r="D43" s="11">
        <v>20</v>
      </c>
      <c r="E43" s="11">
        <v>20</v>
      </c>
      <c r="F43" s="11">
        <v>20</v>
      </c>
      <c r="G43" s="11"/>
      <c r="H43" s="11"/>
      <c r="I43" s="14"/>
      <c r="J43" s="11"/>
      <c r="K43" s="11"/>
      <c r="L43" s="10" t="s">
        <v>174</v>
      </c>
      <c r="M43" s="9">
        <f>1650*60</f>
        <v>99000</v>
      </c>
      <c r="N43" s="11" t="s">
        <v>90</v>
      </c>
      <c r="O43" s="12" t="s">
        <v>168</v>
      </c>
      <c r="P43" s="12" t="s">
        <v>210</v>
      </c>
    </row>
    <row r="44" spans="1:16" ht="15" x14ac:dyDescent="0.25">
      <c r="A44" s="8">
        <v>42</v>
      </c>
      <c r="B44" s="41" t="s">
        <v>92</v>
      </c>
      <c r="C44" s="20">
        <f>SUM('Hospital Equipment'!$D44:$H44)</f>
        <v>6</v>
      </c>
      <c r="D44" s="11">
        <v>2</v>
      </c>
      <c r="E44" s="11">
        <v>2</v>
      </c>
      <c r="F44" s="11">
        <v>2</v>
      </c>
      <c r="G44" s="11"/>
      <c r="H44" s="11"/>
      <c r="I44" s="14"/>
      <c r="J44" s="11"/>
      <c r="K44" s="11"/>
      <c r="L44" s="10" t="s">
        <v>175</v>
      </c>
      <c r="M44" s="9">
        <f>270*9</f>
        <v>2430</v>
      </c>
      <c r="N44" s="12" t="s">
        <v>39</v>
      </c>
      <c r="O44" s="12" t="s">
        <v>20</v>
      </c>
      <c r="P44" s="12" t="s">
        <v>209</v>
      </c>
    </row>
    <row r="45" spans="1:16" ht="28.5" x14ac:dyDescent="0.25">
      <c r="A45" s="8">
        <v>43</v>
      </c>
      <c r="B45" s="41" t="s">
        <v>93</v>
      </c>
      <c r="C45" s="20">
        <f>SUM('Hospital Equipment'!$D45:$H45)</f>
        <v>15</v>
      </c>
      <c r="D45" s="11">
        <v>5</v>
      </c>
      <c r="E45" s="11">
        <v>5</v>
      </c>
      <c r="F45" s="11">
        <v>5</v>
      </c>
      <c r="G45" s="11"/>
      <c r="H45" s="11"/>
      <c r="I45" s="14"/>
      <c r="J45" s="11"/>
      <c r="K45" s="11"/>
      <c r="L45" s="10">
        <v>400</v>
      </c>
      <c r="M45" s="9">
        <f>L45*'Hospital Equipment'!$C45</f>
        <v>6000</v>
      </c>
      <c r="N45" s="12" t="s">
        <v>42</v>
      </c>
      <c r="O45" s="12" t="s">
        <v>38</v>
      </c>
      <c r="P45" s="12"/>
    </row>
    <row r="46" spans="1:16" ht="28.5" x14ac:dyDescent="0.25">
      <c r="A46" s="8">
        <v>44</v>
      </c>
      <c r="B46" s="41" t="s">
        <v>94</v>
      </c>
      <c r="C46" s="20">
        <f>SUM('Hospital Equipment'!$D46:$H46)</f>
        <v>9</v>
      </c>
      <c r="D46" s="11">
        <v>3</v>
      </c>
      <c r="E46" s="11">
        <v>3</v>
      </c>
      <c r="F46" s="11">
        <v>3</v>
      </c>
      <c r="G46" s="11"/>
      <c r="H46" s="11"/>
      <c r="I46" s="14"/>
      <c r="J46" s="11"/>
      <c r="K46" s="11"/>
      <c r="L46" s="10">
        <v>424</v>
      </c>
      <c r="M46" s="9">
        <f>L46*'Hospital Equipment'!$C46</f>
        <v>3816</v>
      </c>
      <c r="N46" s="12" t="s">
        <v>44</v>
      </c>
      <c r="O46" s="12" t="s">
        <v>28</v>
      </c>
      <c r="P46" s="12"/>
    </row>
    <row r="47" spans="1:16" ht="42.75" x14ac:dyDescent="0.25">
      <c r="A47" s="8">
        <v>45</v>
      </c>
      <c r="B47" s="41" t="s">
        <v>95</v>
      </c>
      <c r="C47" s="20">
        <f>SUM('Hospital Equipment'!$D47:$H47)</f>
        <v>9</v>
      </c>
      <c r="D47" s="11">
        <v>3</v>
      </c>
      <c r="E47" s="11">
        <v>3</v>
      </c>
      <c r="F47" s="11">
        <v>3</v>
      </c>
      <c r="G47" s="11"/>
      <c r="H47" s="11"/>
      <c r="I47" s="14"/>
      <c r="J47" s="11"/>
      <c r="K47" s="11"/>
      <c r="L47" s="10" t="s">
        <v>45</v>
      </c>
      <c r="M47" s="10" t="s">
        <v>46</v>
      </c>
      <c r="N47" s="12" t="s">
        <v>47</v>
      </c>
      <c r="O47" s="12" t="s">
        <v>28</v>
      </c>
      <c r="P47" s="12"/>
    </row>
    <row r="48" spans="1:16" ht="28.5" x14ac:dyDescent="0.25">
      <c r="A48" s="8">
        <v>46</v>
      </c>
      <c r="B48" s="41" t="s">
        <v>96</v>
      </c>
      <c r="C48" s="20">
        <f>SUM('Hospital Equipment'!$D48:$H48)</f>
        <v>3</v>
      </c>
      <c r="D48" s="11">
        <v>1</v>
      </c>
      <c r="E48" s="11">
        <v>1</v>
      </c>
      <c r="F48" s="11">
        <v>1</v>
      </c>
      <c r="G48" s="11"/>
      <c r="H48" s="11"/>
      <c r="I48" s="14"/>
      <c r="J48" s="11"/>
      <c r="K48" s="11"/>
      <c r="L48" s="10">
        <v>3500</v>
      </c>
      <c r="M48" s="9">
        <f>L48*'Hospital Equipment'!$C48</f>
        <v>10500</v>
      </c>
      <c r="N48" s="12" t="s">
        <v>49</v>
      </c>
      <c r="O48" s="12" t="s">
        <v>50</v>
      </c>
      <c r="P48" s="12" t="s">
        <v>209</v>
      </c>
    </row>
    <row r="49" spans="1:22" ht="28.5" x14ac:dyDescent="0.25">
      <c r="A49" s="8">
        <v>47</v>
      </c>
      <c r="B49" s="41" t="s">
        <v>97</v>
      </c>
      <c r="C49" s="20">
        <f>SUM('Hospital Equipment'!$D49:$H49)</f>
        <v>15</v>
      </c>
      <c r="D49" s="11">
        <v>5</v>
      </c>
      <c r="E49" s="11">
        <v>5</v>
      </c>
      <c r="F49" s="11">
        <v>5</v>
      </c>
      <c r="G49" s="11"/>
      <c r="H49" s="11"/>
      <c r="I49" s="14"/>
      <c r="J49" s="11"/>
      <c r="K49" s="11"/>
      <c r="L49" s="10">
        <v>445</v>
      </c>
      <c r="M49" s="9">
        <f>L49*'Hospital Equipment'!$C49</f>
        <v>6675</v>
      </c>
      <c r="N49" s="12" t="s">
        <v>49</v>
      </c>
      <c r="O49" s="12" t="s">
        <v>20</v>
      </c>
      <c r="P49" s="12" t="s">
        <v>209</v>
      </c>
    </row>
    <row r="50" spans="1:22" ht="42.75" x14ac:dyDescent="0.25">
      <c r="A50" s="8">
        <v>48</v>
      </c>
      <c r="B50" s="41" t="s">
        <v>98</v>
      </c>
      <c r="C50" s="20">
        <f>SUM('Hospital Equipment'!$D50:$H50)</f>
        <v>3</v>
      </c>
      <c r="D50" s="11">
        <v>1</v>
      </c>
      <c r="E50" s="11">
        <v>1</v>
      </c>
      <c r="F50" s="11">
        <v>1</v>
      </c>
      <c r="G50" s="11"/>
      <c r="H50" s="11"/>
      <c r="I50" s="14"/>
      <c r="J50" s="11"/>
      <c r="K50" s="11"/>
      <c r="L50" s="10" t="s">
        <v>67</v>
      </c>
      <c r="M50" s="10" t="s">
        <v>68</v>
      </c>
      <c r="N50" s="12" t="s">
        <v>69</v>
      </c>
      <c r="O50" s="12" t="s">
        <v>70</v>
      </c>
      <c r="P50" s="12" t="s">
        <v>208</v>
      </c>
    </row>
    <row r="51" spans="1:22" ht="15" x14ac:dyDescent="0.2">
      <c r="A51" s="17"/>
      <c r="B51" s="30" t="s">
        <v>99</v>
      </c>
      <c r="C51" s="25"/>
      <c r="D51" s="26"/>
      <c r="E51" s="26"/>
      <c r="F51" s="26"/>
      <c r="G51" s="26"/>
      <c r="H51" s="26"/>
      <c r="I51" s="26"/>
      <c r="J51" s="26"/>
      <c r="K51" s="26"/>
      <c r="L51" s="26"/>
      <c r="M51" s="26"/>
      <c r="N51" s="26"/>
      <c r="O51" s="26"/>
      <c r="P51" s="26"/>
    </row>
    <row r="52" spans="1:22" ht="71.25" x14ac:dyDescent="0.25">
      <c r="A52" s="8">
        <v>49</v>
      </c>
      <c r="B52" s="41" t="s">
        <v>100</v>
      </c>
      <c r="C52" s="20">
        <f>SUM('Hospital Equipment'!$D52:$H52)</f>
        <v>6</v>
      </c>
      <c r="D52" s="11">
        <v>2</v>
      </c>
      <c r="E52" s="11">
        <v>2</v>
      </c>
      <c r="F52" s="11">
        <v>2</v>
      </c>
      <c r="G52" s="11"/>
      <c r="H52" s="11"/>
      <c r="I52" s="14"/>
      <c r="J52" s="11"/>
      <c r="K52" s="11"/>
      <c r="L52" s="10">
        <v>25000</v>
      </c>
      <c r="M52" s="9">
        <f>L52*'Hospital Equipment'!$C52</f>
        <v>150000</v>
      </c>
      <c r="N52" s="12" t="s">
        <v>101</v>
      </c>
      <c r="O52" s="12" t="s">
        <v>102</v>
      </c>
      <c r="P52" s="12" t="s">
        <v>167</v>
      </c>
    </row>
    <row r="53" spans="1:22" ht="42.75" x14ac:dyDescent="0.25">
      <c r="A53" s="8">
        <v>50</v>
      </c>
      <c r="B53" s="41" t="s">
        <v>103</v>
      </c>
      <c r="C53" s="20">
        <f>SUM('Hospital Equipment'!$D53:$H53)</f>
        <v>6</v>
      </c>
      <c r="D53" s="11">
        <v>2</v>
      </c>
      <c r="E53" s="11">
        <v>2</v>
      </c>
      <c r="F53" s="11">
        <v>2</v>
      </c>
      <c r="G53" s="11"/>
      <c r="H53" s="11"/>
      <c r="I53" s="14"/>
      <c r="J53" s="11"/>
      <c r="K53" s="11"/>
      <c r="L53" s="10">
        <v>1650</v>
      </c>
      <c r="M53" s="9">
        <f>L53*'Hospital Equipment'!$C53</f>
        <v>9900</v>
      </c>
      <c r="N53" s="11" t="s">
        <v>30</v>
      </c>
      <c r="O53" s="11" t="s">
        <v>28</v>
      </c>
      <c r="P53" s="11"/>
    </row>
    <row r="54" spans="1:22" ht="71.25" x14ac:dyDescent="0.25">
      <c r="A54" s="8">
        <v>51</v>
      </c>
      <c r="B54" s="41" t="s">
        <v>104</v>
      </c>
      <c r="C54" s="20">
        <f>SUM('Hospital Equipment'!$D54:$H54)</f>
        <v>3</v>
      </c>
      <c r="D54" s="11">
        <v>1</v>
      </c>
      <c r="E54" s="11">
        <v>1</v>
      </c>
      <c r="F54" s="11">
        <v>1</v>
      </c>
      <c r="G54" s="11"/>
      <c r="H54" s="11"/>
      <c r="I54" s="14"/>
      <c r="J54" s="11"/>
      <c r="K54" s="11"/>
      <c r="L54" s="10">
        <v>12500</v>
      </c>
      <c r="M54" s="9">
        <f>L54*'Hospital Equipment'!$C54</f>
        <v>37500</v>
      </c>
      <c r="N54" s="12" t="s">
        <v>105</v>
      </c>
      <c r="O54" s="12" t="s">
        <v>106</v>
      </c>
      <c r="P54" s="12"/>
    </row>
    <row r="55" spans="1:22" ht="57" x14ac:dyDescent="0.25">
      <c r="A55" s="8">
        <v>52</v>
      </c>
      <c r="B55" s="41" t="s">
        <v>107</v>
      </c>
      <c r="C55" s="20">
        <f>SUM('Hospital Equipment'!$D55:$H55)</f>
        <v>3</v>
      </c>
      <c r="D55" s="11">
        <v>1</v>
      </c>
      <c r="E55" s="11">
        <v>1</v>
      </c>
      <c r="F55" s="11">
        <v>1</v>
      </c>
      <c r="G55" s="11"/>
      <c r="H55" s="11"/>
      <c r="I55" s="14"/>
      <c r="J55" s="11"/>
      <c r="K55" s="11"/>
      <c r="L55" s="10">
        <v>12500</v>
      </c>
      <c r="M55" s="9">
        <f>L55*'Hospital Equipment'!$C55</f>
        <v>37500</v>
      </c>
      <c r="N55" s="12" t="s">
        <v>105</v>
      </c>
      <c r="O55" s="12" t="s">
        <v>106</v>
      </c>
      <c r="P55" s="12"/>
    </row>
    <row r="56" spans="1:22" ht="28.5" x14ac:dyDescent="0.25">
      <c r="A56" s="8">
        <v>53</v>
      </c>
      <c r="B56" s="41" t="s">
        <v>108</v>
      </c>
      <c r="C56" s="20">
        <f>SUM('Hospital Equipment'!$D56:$H56)</f>
        <v>3</v>
      </c>
      <c r="D56" s="11">
        <v>1</v>
      </c>
      <c r="E56" s="11">
        <v>1</v>
      </c>
      <c r="F56" s="11">
        <v>1</v>
      </c>
      <c r="G56" s="11"/>
      <c r="H56" s="11"/>
      <c r="I56" s="14"/>
      <c r="J56" s="11"/>
      <c r="K56" s="11"/>
      <c r="L56" s="10">
        <v>11000</v>
      </c>
      <c r="M56" s="9">
        <f>L56*'Hospital Equipment'!$C56</f>
        <v>33000</v>
      </c>
      <c r="N56" s="12" t="s">
        <v>109</v>
      </c>
      <c r="O56" s="12" t="s">
        <v>110</v>
      </c>
      <c r="P56" s="12"/>
    </row>
    <row r="57" spans="1:22" ht="15" x14ac:dyDescent="0.25">
      <c r="A57" s="8">
        <v>54</v>
      </c>
      <c r="B57" s="41" t="s">
        <v>111</v>
      </c>
      <c r="C57" s="20">
        <f>SUM('Hospital Equipment'!$D57:$H57)</f>
        <v>6</v>
      </c>
      <c r="D57" s="11">
        <v>2</v>
      </c>
      <c r="E57" s="11">
        <v>2</v>
      </c>
      <c r="F57" s="11">
        <v>2</v>
      </c>
      <c r="G57" s="11"/>
      <c r="H57" s="11"/>
      <c r="I57" s="14"/>
      <c r="J57" s="11"/>
      <c r="K57" s="11"/>
      <c r="L57" s="10" t="s">
        <v>75</v>
      </c>
      <c r="M57" s="9" t="s">
        <v>75</v>
      </c>
      <c r="N57" s="9" t="s">
        <v>75</v>
      </c>
      <c r="O57" s="9" t="s">
        <v>75</v>
      </c>
      <c r="P57" s="9"/>
    </row>
    <row r="58" spans="1:22" ht="15" x14ac:dyDescent="0.25">
      <c r="A58" s="8">
        <v>55</v>
      </c>
      <c r="B58" s="41" t="s">
        <v>112</v>
      </c>
      <c r="C58" s="20">
        <f>SUM('Hospital Equipment'!$D58:$H58)</f>
        <v>6</v>
      </c>
      <c r="D58" s="11">
        <v>2</v>
      </c>
      <c r="E58" s="11">
        <v>2</v>
      </c>
      <c r="F58" s="11">
        <v>2</v>
      </c>
      <c r="G58" s="11"/>
      <c r="H58" s="11"/>
      <c r="I58" s="14"/>
      <c r="J58" s="11"/>
      <c r="K58" s="11"/>
      <c r="L58" s="10" t="s">
        <v>75</v>
      </c>
      <c r="M58" s="9" t="s">
        <v>75</v>
      </c>
      <c r="N58" s="9" t="s">
        <v>75</v>
      </c>
      <c r="O58" s="9" t="s">
        <v>75</v>
      </c>
      <c r="P58" s="9"/>
    </row>
    <row r="59" spans="1:22" ht="15" x14ac:dyDescent="0.2">
      <c r="A59" s="17"/>
      <c r="B59" s="30" t="s">
        <v>113</v>
      </c>
      <c r="C59" s="25"/>
      <c r="D59" s="26"/>
      <c r="E59" s="26"/>
      <c r="F59" s="26"/>
      <c r="G59" s="26"/>
      <c r="H59" s="26"/>
      <c r="I59" s="26"/>
      <c r="J59" s="26"/>
      <c r="K59" s="26"/>
      <c r="L59" s="26"/>
      <c r="M59" s="26"/>
      <c r="N59" s="26"/>
      <c r="O59" s="26"/>
      <c r="P59" s="26"/>
    </row>
    <row r="60" spans="1:22" ht="128.25" x14ac:dyDescent="0.25">
      <c r="A60" s="8">
        <v>56</v>
      </c>
      <c r="B60" s="41" t="s">
        <v>114</v>
      </c>
      <c r="C60" s="20">
        <f>SUM('Hospital Equipment'!$D60:$H60)</f>
        <v>3</v>
      </c>
      <c r="D60" s="11">
        <v>1</v>
      </c>
      <c r="E60" s="11">
        <v>1</v>
      </c>
      <c r="F60" s="11">
        <v>1</v>
      </c>
      <c r="G60" s="11"/>
      <c r="H60" s="11"/>
      <c r="I60" s="14"/>
      <c r="J60" s="11"/>
      <c r="K60" s="11"/>
      <c r="L60" s="10" t="s">
        <v>217</v>
      </c>
      <c r="M60" s="9" t="e">
        <f>L60*'Hospital Equipment'!$C60</f>
        <v>#VALUE!</v>
      </c>
      <c r="N60" s="11" t="s">
        <v>211</v>
      </c>
      <c r="O60" s="11" t="s">
        <v>115</v>
      </c>
      <c r="P60" s="12" t="s">
        <v>212</v>
      </c>
    </row>
    <row r="61" spans="1:22" ht="28.5" x14ac:dyDescent="0.25">
      <c r="A61" s="8">
        <v>57</v>
      </c>
      <c r="B61" s="41" t="s">
        <v>116</v>
      </c>
      <c r="C61" s="20">
        <f>SUM('Hospital Equipment'!$D61:$H61)</f>
        <v>3</v>
      </c>
      <c r="D61" s="11">
        <v>1</v>
      </c>
      <c r="E61" s="11">
        <v>1</v>
      </c>
      <c r="F61" s="11">
        <v>1</v>
      </c>
      <c r="G61" s="11"/>
      <c r="H61" s="11"/>
      <c r="I61" s="14"/>
      <c r="J61" s="11"/>
      <c r="K61" s="11"/>
      <c r="L61" s="10">
        <v>51954</v>
      </c>
      <c r="M61" s="10">
        <f>L61*'Hospital Equipment'!$C61</f>
        <v>155862</v>
      </c>
      <c r="N61" s="12" t="s">
        <v>65</v>
      </c>
      <c r="O61" s="12" t="s">
        <v>20</v>
      </c>
      <c r="P61" s="12"/>
    </row>
    <row r="62" spans="1:22" ht="42.75" x14ac:dyDescent="0.25">
      <c r="A62" s="8">
        <v>58</v>
      </c>
      <c r="B62" s="41" t="s">
        <v>117</v>
      </c>
      <c r="C62" s="20">
        <f>SUM('Hospital Equipment'!$D62:$H62)</f>
        <v>3</v>
      </c>
      <c r="D62" s="11">
        <v>1</v>
      </c>
      <c r="E62" s="11">
        <v>1</v>
      </c>
      <c r="F62" s="11">
        <v>1</v>
      </c>
      <c r="G62" s="11"/>
      <c r="H62" s="11"/>
      <c r="I62" s="14"/>
      <c r="J62" s="11"/>
      <c r="K62" s="11"/>
      <c r="L62" s="10" t="s">
        <v>67</v>
      </c>
      <c r="M62" s="10" t="s">
        <v>68</v>
      </c>
      <c r="N62" s="12" t="s">
        <v>69</v>
      </c>
      <c r="O62" s="12" t="s">
        <v>70</v>
      </c>
      <c r="P62" s="12" t="s">
        <v>213</v>
      </c>
    </row>
    <row r="63" spans="1:22" ht="15" x14ac:dyDescent="0.2">
      <c r="A63" s="17"/>
      <c r="B63" s="30" t="s">
        <v>118</v>
      </c>
      <c r="C63" s="25"/>
      <c r="D63" s="26"/>
      <c r="E63" s="26"/>
      <c r="F63" s="26"/>
      <c r="G63" s="26"/>
      <c r="H63" s="26"/>
      <c r="I63" s="26"/>
      <c r="J63" s="26"/>
      <c r="K63" s="26"/>
      <c r="L63" s="26"/>
      <c r="M63" s="26"/>
      <c r="N63" s="26"/>
      <c r="O63" s="26"/>
      <c r="P63" s="26"/>
    </row>
    <row r="64" spans="1:22" ht="42.75" x14ac:dyDescent="0.2">
      <c r="A64" s="15">
        <v>60</v>
      </c>
      <c r="B64" s="41" t="s">
        <v>119</v>
      </c>
      <c r="C64" s="20">
        <f>SUM('Hospital Equipment'!$D64:$H64)</f>
        <v>3</v>
      </c>
      <c r="D64" s="16">
        <v>1</v>
      </c>
      <c r="E64" s="16">
        <v>1</v>
      </c>
      <c r="F64" s="16">
        <v>1</v>
      </c>
      <c r="G64" s="16"/>
      <c r="H64" s="16"/>
      <c r="I64" s="16"/>
      <c r="J64" s="16"/>
      <c r="K64" s="16"/>
      <c r="L64" s="10" t="s">
        <v>75</v>
      </c>
      <c r="M64" s="10" t="s">
        <v>75</v>
      </c>
      <c r="N64" s="10" t="s">
        <v>75</v>
      </c>
      <c r="O64" s="10" t="s">
        <v>75</v>
      </c>
      <c r="P64" s="10" t="s">
        <v>75</v>
      </c>
      <c r="Q64" s="28"/>
      <c r="R64" s="28"/>
      <c r="S64" s="28"/>
      <c r="T64" s="28"/>
      <c r="U64" s="28"/>
      <c r="V64" s="28"/>
    </row>
    <row r="65" spans="1:22" ht="28.5" x14ac:dyDescent="0.2">
      <c r="A65" s="15">
        <v>61</v>
      </c>
      <c r="B65" s="41" t="s">
        <v>120</v>
      </c>
      <c r="C65" s="20">
        <f>SUM('Hospital Equipment'!$D65:$H65)</f>
        <v>3</v>
      </c>
      <c r="D65" s="16">
        <v>1</v>
      </c>
      <c r="E65" s="16">
        <v>1</v>
      </c>
      <c r="F65" s="16">
        <v>1</v>
      </c>
      <c r="G65" s="16"/>
      <c r="H65" s="16"/>
      <c r="I65" s="16"/>
      <c r="J65" s="16"/>
      <c r="K65" s="16"/>
      <c r="L65" s="10" t="s">
        <v>75</v>
      </c>
      <c r="M65" s="10" t="s">
        <v>75</v>
      </c>
      <c r="N65" s="10" t="s">
        <v>75</v>
      </c>
      <c r="O65" s="10" t="s">
        <v>75</v>
      </c>
      <c r="P65" s="10" t="s">
        <v>75</v>
      </c>
      <c r="Q65" s="28"/>
      <c r="R65" s="28"/>
      <c r="S65" s="28"/>
      <c r="T65" s="28"/>
      <c r="U65" s="28"/>
      <c r="V65" s="28"/>
    </row>
    <row r="66" spans="1:22" ht="28.5" x14ac:dyDescent="0.2">
      <c r="A66" s="15">
        <v>62</v>
      </c>
      <c r="B66" s="41" t="s">
        <v>121</v>
      </c>
      <c r="C66" s="20">
        <f>SUM('Hospital Equipment'!$D66:$H66)</f>
        <v>3</v>
      </c>
      <c r="D66" s="16">
        <v>1</v>
      </c>
      <c r="E66" s="16">
        <v>1</v>
      </c>
      <c r="F66" s="16">
        <v>1</v>
      </c>
      <c r="G66" s="16"/>
      <c r="H66" s="16"/>
      <c r="I66" s="16"/>
      <c r="J66" s="16"/>
      <c r="K66" s="16"/>
      <c r="L66" s="10" t="s">
        <v>75</v>
      </c>
      <c r="M66" s="10" t="s">
        <v>75</v>
      </c>
      <c r="N66" s="10" t="s">
        <v>75</v>
      </c>
      <c r="O66" s="10" t="s">
        <v>75</v>
      </c>
      <c r="P66" s="10" t="s">
        <v>75</v>
      </c>
      <c r="Q66" s="28"/>
      <c r="R66" s="28"/>
      <c r="S66" s="28"/>
      <c r="T66" s="28"/>
      <c r="U66" s="28"/>
      <c r="V66" s="28"/>
    </row>
    <row r="67" spans="1:22" x14ac:dyDescent="0.2">
      <c r="A67" s="15">
        <v>63</v>
      </c>
      <c r="B67" s="41" t="s">
        <v>122</v>
      </c>
      <c r="C67" s="20">
        <f>SUM('Hospital Equipment'!$D67:$H67)</f>
        <v>3</v>
      </c>
      <c r="D67" s="16">
        <v>1</v>
      </c>
      <c r="E67" s="16">
        <v>1</v>
      </c>
      <c r="F67" s="16">
        <v>1</v>
      </c>
      <c r="G67" s="16"/>
      <c r="H67" s="16"/>
      <c r="I67" s="16"/>
      <c r="J67" s="16"/>
      <c r="K67" s="16"/>
      <c r="L67" s="10" t="s">
        <v>75</v>
      </c>
      <c r="M67" s="10" t="s">
        <v>75</v>
      </c>
      <c r="N67" s="10" t="s">
        <v>75</v>
      </c>
      <c r="O67" s="10" t="s">
        <v>75</v>
      </c>
      <c r="P67" s="10" t="s">
        <v>75</v>
      </c>
      <c r="Q67" s="28"/>
      <c r="R67" s="28"/>
      <c r="S67" s="28"/>
      <c r="T67" s="28"/>
      <c r="U67" s="28"/>
      <c r="V67" s="28"/>
    </row>
    <row r="68" spans="1:22" x14ac:dyDescent="0.2">
      <c r="A68" s="15">
        <v>64</v>
      </c>
      <c r="B68" s="41" t="s">
        <v>123</v>
      </c>
      <c r="C68" s="20">
        <f>SUM('Hospital Equipment'!$D68:$H68)</f>
        <v>3</v>
      </c>
      <c r="D68" s="16">
        <v>1</v>
      </c>
      <c r="E68" s="16">
        <v>1</v>
      </c>
      <c r="F68" s="16">
        <v>1</v>
      </c>
      <c r="G68" s="16"/>
      <c r="H68" s="16"/>
      <c r="I68" s="16"/>
      <c r="J68" s="16"/>
      <c r="K68" s="16"/>
      <c r="L68" s="10" t="s">
        <v>75</v>
      </c>
      <c r="M68" s="10" t="s">
        <v>75</v>
      </c>
      <c r="N68" s="10" t="s">
        <v>75</v>
      </c>
      <c r="O68" s="10" t="s">
        <v>75</v>
      </c>
      <c r="P68" s="10" t="s">
        <v>75</v>
      </c>
      <c r="Q68" s="28"/>
      <c r="R68" s="28"/>
      <c r="S68" s="28"/>
      <c r="T68" s="28"/>
      <c r="U68" s="28"/>
      <c r="V68" s="28"/>
    </row>
    <row r="69" spans="1:22" ht="15" x14ac:dyDescent="0.25">
      <c r="A69" s="8">
        <v>65</v>
      </c>
      <c r="B69" s="41" t="s">
        <v>124</v>
      </c>
      <c r="C69" s="20">
        <f>SUM('Hospital Equipment'!$D69:$H69)</f>
        <v>3</v>
      </c>
      <c r="D69" s="11">
        <v>1</v>
      </c>
      <c r="E69" s="11">
        <v>1</v>
      </c>
      <c r="F69" s="11">
        <v>1</v>
      </c>
      <c r="G69" s="11"/>
      <c r="H69" s="11"/>
      <c r="I69" s="14"/>
      <c r="J69" s="11"/>
      <c r="K69" s="11"/>
      <c r="L69" s="10" t="s">
        <v>75</v>
      </c>
      <c r="M69" s="10" t="s">
        <v>75</v>
      </c>
      <c r="N69" s="10" t="s">
        <v>75</v>
      </c>
      <c r="O69" s="10" t="s">
        <v>75</v>
      </c>
      <c r="P69" s="10" t="s">
        <v>75</v>
      </c>
    </row>
    <row r="70" spans="1:22" ht="15" x14ac:dyDescent="0.25">
      <c r="A70" s="8">
        <v>66</v>
      </c>
      <c r="B70" s="41" t="s">
        <v>125</v>
      </c>
      <c r="C70" s="20">
        <f>SUM('Hospital Equipment'!$D70:$H70)</f>
        <v>3</v>
      </c>
      <c r="D70" s="11">
        <v>1</v>
      </c>
      <c r="E70" s="11">
        <v>1</v>
      </c>
      <c r="F70" s="11">
        <v>1</v>
      </c>
      <c r="G70" s="11"/>
      <c r="H70" s="11"/>
      <c r="I70" s="14"/>
      <c r="J70" s="11"/>
      <c r="K70" s="11"/>
      <c r="L70" s="10" t="s">
        <v>75</v>
      </c>
      <c r="M70" s="10" t="s">
        <v>75</v>
      </c>
      <c r="N70" s="10" t="s">
        <v>75</v>
      </c>
      <c r="O70" s="10" t="s">
        <v>75</v>
      </c>
      <c r="P70" s="10" t="s">
        <v>75</v>
      </c>
    </row>
    <row r="71" spans="1:22" ht="15" x14ac:dyDescent="0.25">
      <c r="A71" s="8">
        <v>67</v>
      </c>
      <c r="B71" s="41" t="s">
        <v>126</v>
      </c>
      <c r="C71" s="20">
        <f>SUM('Hospital Equipment'!$D71:$H71)</f>
        <v>3</v>
      </c>
      <c r="D71" s="11">
        <v>1</v>
      </c>
      <c r="E71" s="11">
        <v>1</v>
      </c>
      <c r="F71" s="11">
        <v>1</v>
      </c>
      <c r="G71" s="11"/>
      <c r="H71" s="11"/>
      <c r="I71" s="14"/>
      <c r="J71" s="11"/>
      <c r="K71" s="11"/>
      <c r="L71" s="10" t="s">
        <v>75</v>
      </c>
      <c r="M71" s="10" t="s">
        <v>75</v>
      </c>
      <c r="N71" s="10" t="s">
        <v>75</v>
      </c>
      <c r="O71" s="10" t="s">
        <v>75</v>
      </c>
      <c r="P71" s="10" t="s">
        <v>75</v>
      </c>
    </row>
    <row r="72" spans="1:22" ht="15" x14ac:dyDescent="0.25">
      <c r="A72" s="8">
        <v>68</v>
      </c>
      <c r="B72" s="41" t="s">
        <v>127</v>
      </c>
      <c r="C72" s="20">
        <f>SUM('Hospital Equipment'!$D72:$H72)</f>
        <v>3</v>
      </c>
      <c r="D72" s="11">
        <v>1</v>
      </c>
      <c r="E72" s="11">
        <v>1</v>
      </c>
      <c r="F72" s="11">
        <v>1</v>
      </c>
      <c r="G72" s="11"/>
      <c r="H72" s="11"/>
      <c r="I72" s="14"/>
      <c r="J72" s="11"/>
      <c r="K72" s="11"/>
      <c r="L72" s="10" t="s">
        <v>75</v>
      </c>
      <c r="M72" s="10" t="s">
        <v>75</v>
      </c>
      <c r="N72" s="10" t="s">
        <v>75</v>
      </c>
      <c r="O72" s="10" t="s">
        <v>75</v>
      </c>
      <c r="P72" s="10" t="s">
        <v>75</v>
      </c>
    </row>
    <row r="73" spans="1:22" ht="15" x14ac:dyDescent="0.25">
      <c r="A73" s="8">
        <v>69</v>
      </c>
      <c r="B73" s="42" t="s">
        <v>128</v>
      </c>
      <c r="C73" s="20">
        <f>SUM('Hospital Equipment'!$D73:$H73)</f>
        <v>3</v>
      </c>
      <c r="D73" s="11">
        <v>1</v>
      </c>
      <c r="E73" s="11">
        <v>1</v>
      </c>
      <c r="F73" s="11">
        <v>1</v>
      </c>
      <c r="G73" s="11"/>
      <c r="H73" s="11"/>
      <c r="I73" s="14"/>
      <c r="J73" s="11"/>
      <c r="K73" s="11"/>
      <c r="L73" s="10" t="s">
        <v>75</v>
      </c>
      <c r="M73" s="10" t="s">
        <v>75</v>
      </c>
      <c r="N73" s="10" t="s">
        <v>75</v>
      </c>
      <c r="O73" s="10" t="s">
        <v>75</v>
      </c>
      <c r="P73" s="10" t="s">
        <v>75</v>
      </c>
    </row>
    <row r="74" spans="1:22" ht="15" x14ac:dyDescent="0.2">
      <c r="A74" s="17"/>
      <c r="B74" s="30" t="s">
        <v>129</v>
      </c>
      <c r="C74" s="25"/>
      <c r="D74" s="26"/>
      <c r="E74" s="26"/>
      <c r="F74" s="26"/>
      <c r="G74" s="26"/>
      <c r="H74" s="26"/>
      <c r="I74" s="26"/>
      <c r="J74" s="26"/>
      <c r="K74" s="26"/>
      <c r="L74" s="26"/>
      <c r="M74" s="26"/>
      <c r="N74" s="26"/>
      <c r="O74" s="26"/>
      <c r="P74" s="26"/>
    </row>
    <row r="75" spans="1:22" ht="42.75" x14ac:dyDescent="0.25">
      <c r="A75" s="8">
        <v>70</v>
      </c>
      <c r="B75" s="41" t="s">
        <v>130</v>
      </c>
      <c r="C75" s="20">
        <f>SUM('Hospital Equipment'!$D75:$H75)</f>
        <v>350</v>
      </c>
      <c r="D75" s="11">
        <v>150</v>
      </c>
      <c r="E75" s="11">
        <v>120</v>
      </c>
      <c r="F75" s="11">
        <v>80</v>
      </c>
      <c r="G75" s="11"/>
      <c r="H75" s="11"/>
      <c r="I75" s="14"/>
      <c r="J75" s="11"/>
      <c r="K75" s="11"/>
      <c r="L75" s="10" t="s">
        <v>131</v>
      </c>
      <c r="M75" s="10" t="s">
        <v>132</v>
      </c>
      <c r="N75" s="12" t="s">
        <v>133</v>
      </c>
      <c r="O75" s="12"/>
      <c r="P75" s="12" t="s">
        <v>214</v>
      </c>
    </row>
    <row r="76" spans="1:22" ht="28.5" x14ac:dyDescent="0.25">
      <c r="A76" s="8">
        <v>71</v>
      </c>
      <c r="B76" s="41" t="s">
        <v>134</v>
      </c>
      <c r="C76" s="20">
        <f>SUM('Hospital Equipment'!$D76:$H76)</f>
        <v>80</v>
      </c>
      <c r="D76" s="11">
        <v>30</v>
      </c>
      <c r="E76" s="11">
        <v>30</v>
      </c>
      <c r="F76" s="11">
        <v>20</v>
      </c>
      <c r="G76" s="11"/>
      <c r="H76" s="11"/>
      <c r="I76" s="14"/>
      <c r="J76" s="11"/>
      <c r="K76" s="11"/>
      <c r="L76" s="10"/>
      <c r="M76" s="10"/>
      <c r="N76" s="10"/>
      <c r="O76" s="10"/>
      <c r="P76" s="18" t="s">
        <v>215</v>
      </c>
    </row>
    <row r="77" spans="1:22" ht="42.75" x14ac:dyDescent="0.25">
      <c r="A77" s="8">
        <v>72</v>
      </c>
      <c r="B77" s="41" t="s">
        <v>135</v>
      </c>
      <c r="C77" s="20">
        <f>SUM('Hospital Equipment'!$D77:$H77)</f>
        <v>65</v>
      </c>
      <c r="D77" s="11">
        <v>20</v>
      </c>
      <c r="E77" s="11">
        <v>20</v>
      </c>
      <c r="F77" s="11">
        <v>25</v>
      </c>
      <c r="G77" s="11"/>
      <c r="H77" s="11"/>
      <c r="I77" s="14"/>
      <c r="J77" s="11"/>
      <c r="K77" s="11"/>
      <c r="L77" s="24" t="s">
        <v>131</v>
      </c>
      <c r="M77" s="10" t="s">
        <v>132</v>
      </c>
      <c r="N77" s="12" t="s">
        <v>133</v>
      </c>
      <c r="O77" s="12"/>
      <c r="P77" s="12" t="s">
        <v>176</v>
      </c>
    </row>
    <row r="78" spans="1:22" ht="28.5" x14ac:dyDescent="0.25">
      <c r="A78" s="8">
        <v>73</v>
      </c>
      <c r="B78" s="40" t="s">
        <v>136</v>
      </c>
      <c r="C78" s="20">
        <f>SUM('Hospital Equipment'!$D78:$H78)</f>
        <v>25</v>
      </c>
      <c r="D78" s="11">
        <v>10</v>
      </c>
      <c r="E78" s="11">
        <v>10</v>
      </c>
      <c r="F78" s="11">
        <v>5</v>
      </c>
      <c r="G78" s="11"/>
      <c r="H78" s="11"/>
      <c r="I78" s="14"/>
      <c r="J78" s="11"/>
      <c r="K78" s="11"/>
      <c r="L78" s="10">
        <v>3450</v>
      </c>
      <c r="M78" s="9">
        <f>L78*'Hospital Equipment'!$C78</f>
        <v>86250</v>
      </c>
      <c r="N78" s="12" t="s">
        <v>37</v>
      </c>
      <c r="O78" s="12" t="s">
        <v>38</v>
      </c>
      <c r="P78" s="12" t="s">
        <v>172</v>
      </c>
    </row>
    <row r="79" spans="1:22" ht="15" x14ac:dyDescent="0.25">
      <c r="A79" s="8">
        <v>74</v>
      </c>
      <c r="B79" s="41" t="s">
        <v>137</v>
      </c>
      <c r="C79" s="20">
        <f>SUM('Hospital Equipment'!$D79:$H79)</f>
        <v>30</v>
      </c>
      <c r="D79" s="11">
        <v>10</v>
      </c>
      <c r="E79" s="11">
        <v>10</v>
      </c>
      <c r="F79" s="11">
        <v>10</v>
      </c>
      <c r="G79" s="11"/>
      <c r="H79" s="11"/>
      <c r="I79" s="14"/>
      <c r="J79" s="11"/>
      <c r="K79" s="11"/>
      <c r="L79" s="10"/>
      <c r="M79" s="9"/>
      <c r="N79" s="11"/>
      <c r="O79" s="11"/>
      <c r="P79" s="11"/>
    </row>
    <row r="80" spans="1:22" ht="71.25" x14ac:dyDescent="0.25">
      <c r="A80" s="8">
        <v>75</v>
      </c>
      <c r="B80" s="41" t="s">
        <v>138</v>
      </c>
      <c r="C80" s="20">
        <f>SUM('Hospital Equipment'!$D80:$H80)</f>
        <v>50</v>
      </c>
      <c r="D80" s="11">
        <v>25</v>
      </c>
      <c r="E80" s="11">
        <v>15</v>
      </c>
      <c r="F80" s="11">
        <v>10</v>
      </c>
      <c r="G80" s="11"/>
      <c r="H80" s="11"/>
      <c r="I80" s="14"/>
      <c r="J80" s="11"/>
      <c r="K80" s="11"/>
      <c r="L80" s="10" t="s">
        <v>45</v>
      </c>
      <c r="M80" s="10" t="s">
        <v>46</v>
      </c>
      <c r="N80" s="12" t="s">
        <v>47</v>
      </c>
      <c r="O80" s="12" t="s">
        <v>28</v>
      </c>
      <c r="P80" s="12"/>
    </row>
    <row r="81" spans="1:16" ht="28.5" x14ac:dyDescent="0.25">
      <c r="A81" s="8">
        <v>76</v>
      </c>
      <c r="B81" s="41" t="s">
        <v>139</v>
      </c>
      <c r="C81" s="20">
        <f>SUM('Hospital Equipment'!$D81:$H81)</f>
        <v>140</v>
      </c>
      <c r="D81" s="11">
        <v>50</v>
      </c>
      <c r="E81" s="11">
        <v>50</v>
      </c>
      <c r="F81" s="11">
        <v>40</v>
      </c>
      <c r="G81" s="11"/>
      <c r="H81" s="11"/>
      <c r="I81" s="13"/>
      <c r="J81" s="11"/>
      <c r="K81" s="11"/>
      <c r="L81" s="10">
        <v>320</v>
      </c>
      <c r="M81" s="9">
        <f>L81*'Hospital Equipment'!$C81</f>
        <v>44800</v>
      </c>
      <c r="N81" s="12" t="s">
        <v>27</v>
      </c>
      <c r="O81" s="12" t="s">
        <v>28</v>
      </c>
      <c r="P81" s="12"/>
    </row>
    <row r="82" spans="1:16" ht="15" x14ac:dyDescent="0.25">
      <c r="A82" s="8">
        <v>77</v>
      </c>
      <c r="B82" s="41" t="s">
        <v>140</v>
      </c>
      <c r="C82" s="20">
        <f>SUM('Hospital Equipment'!$D82:$H82)</f>
        <v>6</v>
      </c>
      <c r="D82" s="11">
        <v>2</v>
      </c>
      <c r="E82" s="11">
        <v>2</v>
      </c>
      <c r="F82" s="11">
        <v>2</v>
      </c>
      <c r="G82" s="11"/>
      <c r="H82" s="11"/>
      <c r="I82" s="14"/>
      <c r="J82" s="11"/>
      <c r="K82" s="11"/>
      <c r="L82" s="10">
        <v>12</v>
      </c>
      <c r="M82" s="9">
        <f>L82*'Hospital Equipment'!$C82</f>
        <v>72</v>
      </c>
      <c r="N82" s="12" t="s">
        <v>63</v>
      </c>
      <c r="O82" s="12" t="s">
        <v>28</v>
      </c>
      <c r="P82" s="12" t="s">
        <v>167</v>
      </c>
    </row>
    <row r="83" spans="1:16" ht="71.25" x14ac:dyDescent="0.25">
      <c r="A83" s="8">
        <v>78</v>
      </c>
      <c r="B83" s="41" t="s">
        <v>141</v>
      </c>
      <c r="C83" s="20">
        <f>SUM('Hospital Equipment'!$D83:$H83)</f>
        <v>12</v>
      </c>
      <c r="D83" s="11">
        <v>4</v>
      </c>
      <c r="E83" s="11">
        <v>4</v>
      </c>
      <c r="F83" s="11">
        <v>4</v>
      </c>
      <c r="G83" s="11"/>
      <c r="H83" s="11"/>
      <c r="I83" s="13"/>
      <c r="J83" s="11"/>
      <c r="K83" s="11"/>
      <c r="L83" s="10">
        <v>10.5</v>
      </c>
      <c r="M83" s="10">
        <f>L83*'Hospital Equipment'!$C83</f>
        <v>126</v>
      </c>
      <c r="N83" s="12" t="s">
        <v>72</v>
      </c>
      <c r="O83" s="12" t="s">
        <v>73</v>
      </c>
      <c r="P83" s="12"/>
    </row>
    <row r="84" spans="1:16" ht="15" x14ac:dyDescent="0.25">
      <c r="A84" s="8">
        <v>79</v>
      </c>
      <c r="B84" s="41" t="s">
        <v>142</v>
      </c>
      <c r="C84" s="20">
        <f>SUM('Hospital Equipment'!$D84:$H84)</f>
        <v>3</v>
      </c>
      <c r="D84" s="11">
        <v>1</v>
      </c>
      <c r="E84" s="11">
        <v>1</v>
      </c>
      <c r="F84" s="11">
        <v>1</v>
      </c>
      <c r="G84" s="11"/>
      <c r="H84" s="11"/>
      <c r="I84" s="14"/>
      <c r="J84" s="11"/>
      <c r="K84" s="11"/>
      <c r="L84" s="10">
        <v>50</v>
      </c>
      <c r="M84" s="10">
        <f>L84*'Hospital Equipment'!$C84</f>
        <v>150</v>
      </c>
      <c r="N84" s="12" t="s">
        <v>52</v>
      </c>
      <c r="O84" s="12" t="s">
        <v>53</v>
      </c>
      <c r="P84" s="12"/>
    </row>
    <row r="85" spans="1:16" ht="15" x14ac:dyDescent="0.25">
      <c r="A85" s="8">
        <v>80</v>
      </c>
      <c r="B85" s="41" t="s">
        <v>143</v>
      </c>
      <c r="C85" s="20">
        <f>SUM('Hospital Equipment'!$D85:$H85)</f>
        <v>3</v>
      </c>
      <c r="D85" s="11">
        <v>1</v>
      </c>
      <c r="E85" s="11">
        <v>1</v>
      </c>
      <c r="F85" s="11">
        <v>1</v>
      </c>
      <c r="G85" s="11"/>
      <c r="H85" s="11"/>
      <c r="I85" s="14"/>
      <c r="J85" s="11"/>
      <c r="K85" s="11"/>
      <c r="L85" s="10">
        <v>50</v>
      </c>
      <c r="M85" s="10">
        <f>L85*'Hospital Equipment'!$C85</f>
        <v>150</v>
      </c>
      <c r="N85" s="12" t="s">
        <v>56</v>
      </c>
      <c r="O85" s="12" t="s">
        <v>53</v>
      </c>
      <c r="P85" s="12"/>
    </row>
    <row r="86" spans="1:16" ht="28.5" x14ac:dyDescent="0.25">
      <c r="A86" s="8">
        <v>81</v>
      </c>
      <c r="B86" s="41" t="s">
        <v>144</v>
      </c>
      <c r="C86" s="20">
        <f>SUM('Hospital Equipment'!$D86:$H86)</f>
        <v>6</v>
      </c>
      <c r="D86" s="11">
        <v>2</v>
      </c>
      <c r="E86" s="11">
        <v>2</v>
      </c>
      <c r="F86" s="11">
        <v>2</v>
      </c>
      <c r="G86" s="11"/>
      <c r="H86" s="11"/>
      <c r="I86" s="14"/>
      <c r="J86" s="11"/>
      <c r="K86" s="11"/>
      <c r="L86" s="10">
        <v>424</v>
      </c>
      <c r="M86" s="9">
        <f>L86*'Hospital Equipment'!$C86</f>
        <v>2544</v>
      </c>
      <c r="N86" s="12" t="s">
        <v>44</v>
      </c>
      <c r="O86" s="12" t="s">
        <v>28</v>
      </c>
      <c r="P86" s="12"/>
    </row>
    <row r="87" spans="1:16" ht="28.5" x14ac:dyDescent="0.25">
      <c r="A87" s="8">
        <v>82</v>
      </c>
      <c r="B87" s="41" t="s">
        <v>145</v>
      </c>
      <c r="C87" s="20">
        <f>SUM('Hospital Equipment'!$D87:$H87)</f>
        <v>6</v>
      </c>
      <c r="D87" s="11">
        <v>2</v>
      </c>
      <c r="E87" s="11">
        <v>2</v>
      </c>
      <c r="F87" s="11">
        <v>2</v>
      </c>
      <c r="G87" s="11"/>
      <c r="H87" s="11"/>
      <c r="I87" s="14"/>
      <c r="J87" s="11"/>
      <c r="K87" s="11"/>
      <c r="L87" s="10">
        <v>400</v>
      </c>
      <c r="M87" s="9">
        <f>L87*'Hospital Equipment'!$C87</f>
        <v>2400</v>
      </c>
      <c r="N87" s="12" t="s">
        <v>42</v>
      </c>
      <c r="O87" s="12" t="s">
        <v>38</v>
      </c>
      <c r="P87" s="12"/>
    </row>
    <row r="88" spans="1:16" ht="15" x14ac:dyDescent="0.2">
      <c r="A88" s="17"/>
      <c r="B88" s="30" t="s">
        <v>146</v>
      </c>
      <c r="C88" s="25"/>
      <c r="D88" s="26"/>
      <c r="E88" s="26"/>
      <c r="F88" s="26"/>
      <c r="G88" s="26"/>
      <c r="H88" s="26"/>
      <c r="I88" s="26"/>
      <c r="J88" s="26"/>
      <c r="K88" s="26"/>
      <c r="L88" s="26"/>
      <c r="M88" s="26"/>
      <c r="N88" s="26"/>
      <c r="O88" s="26"/>
      <c r="P88" s="26"/>
    </row>
    <row r="89" spans="1:16" ht="42.75" x14ac:dyDescent="0.25">
      <c r="A89" s="8">
        <v>83</v>
      </c>
      <c r="B89" s="41" t="s">
        <v>147</v>
      </c>
      <c r="C89" s="20">
        <f>SUM('Hospital Equipment'!$D89:$H89)</f>
        <v>5</v>
      </c>
      <c r="D89" s="11">
        <v>2</v>
      </c>
      <c r="E89" s="11">
        <v>2</v>
      </c>
      <c r="F89" s="11">
        <v>1</v>
      </c>
      <c r="G89" s="11"/>
      <c r="H89" s="11"/>
      <c r="I89" s="14"/>
      <c r="J89" s="11"/>
      <c r="K89" s="11"/>
      <c r="L89" s="10"/>
      <c r="M89" s="9"/>
      <c r="N89" s="11"/>
      <c r="O89" s="11"/>
      <c r="P89" s="11"/>
    </row>
    <row r="90" spans="1:16" ht="28.5" x14ac:dyDescent="0.25">
      <c r="A90" s="8">
        <v>84</v>
      </c>
      <c r="B90" s="41" t="s">
        <v>148</v>
      </c>
      <c r="C90" s="20">
        <f>SUM('Hospital Equipment'!$D90:$H90)</f>
        <v>4</v>
      </c>
      <c r="D90" s="11">
        <v>1</v>
      </c>
      <c r="E90" s="11">
        <v>1</v>
      </c>
      <c r="F90" s="11">
        <v>2</v>
      </c>
      <c r="G90" s="11"/>
      <c r="H90" s="11"/>
      <c r="I90" s="14"/>
      <c r="J90" s="11"/>
      <c r="K90" s="11"/>
      <c r="L90" s="10"/>
      <c r="M90" s="9"/>
      <c r="N90" s="11"/>
      <c r="O90" s="11"/>
      <c r="P90" s="11"/>
    </row>
    <row r="91" spans="1:16" ht="57" x14ac:dyDescent="0.25">
      <c r="A91" s="8">
        <v>85</v>
      </c>
      <c r="B91" s="41" t="s">
        <v>149</v>
      </c>
      <c r="C91" s="20">
        <f>SUM('Hospital Equipment'!$D91:$H91)</f>
        <v>14</v>
      </c>
      <c r="D91" s="11">
        <v>2</v>
      </c>
      <c r="E91" s="11">
        <v>2</v>
      </c>
      <c r="F91" s="11">
        <v>10</v>
      </c>
      <c r="G91" s="11"/>
      <c r="H91" s="11"/>
      <c r="I91" s="14"/>
      <c r="J91" s="11"/>
      <c r="K91" s="11"/>
      <c r="L91" s="10"/>
      <c r="M91" s="9"/>
      <c r="N91" s="11"/>
      <c r="O91" s="11"/>
      <c r="P91" s="11"/>
    </row>
    <row r="92" spans="1:16" ht="28.5" x14ac:dyDescent="0.25">
      <c r="A92" s="8">
        <v>86</v>
      </c>
      <c r="B92" s="41" t="s">
        <v>150</v>
      </c>
      <c r="C92" s="20">
        <f>SUM('Hospital Equipment'!$D92:$H92)</f>
        <v>7</v>
      </c>
      <c r="D92" s="11">
        <v>3</v>
      </c>
      <c r="E92" s="11">
        <v>3</v>
      </c>
      <c r="F92" s="11">
        <v>1</v>
      </c>
      <c r="G92" s="11"/>
      <c r="H92" s="11"/>
      <c r="I92" s="14"/>
      <c r="J92" s="11"/>
      <c r="K92" s="11"/>
      <c r="L92" s="10"/>
      <c r="M92" s="9"/>
      <c r="N92" s="11"/>
      <c r="O92" s="11"/>
      <c r="P92" s="11"/>
    </row>
    <row r="93" spans="1:16" ht="15" x14ac:dyDescent="0.25">
      <c r="A93" s="8">
        <v>87</v>
      </c>
      <c r="B93" s="41" t="s">
        <v>151</v>
      </c>
      <c r="C93" s="20">
        <f>SUM('Hospital Equipment'!$D93:$H93)</f>
        <v>5</v>
      </c>
      <c r="D93" s="11">
        <v>1</v>
      </c>
      <c r="E93" s="11">
        <v>1</v>
      </c>
      <c r="F93" s="11">
        <v>3</v>
      </c>
      <c r="G93" s="11"/>
      <c r="H93" s="11"/>
      <c r="I93" s="14"/>
      <c r="J93" s="11"/>
      <c r="K93" s="11"/>
      <c r="L93" s="10"/>
      <c r="M93" s="9"/>
      <c r="N93" s="11"/>
      <c r="O93" s="11"/>
      <c r="P93" s="11"/>
    </row>
    <row r="94" spans="1:16" ht="28.5" x14ac:dyDescent="0.25">
      <c r="A94" s="8">
        <v>88</v>
      </c>
      <c r="B94" s="41" t="s">
        <v>152</v>
      </c>
      <c r="C94" s="20">
        <f>SUM('Hospital Equipment'!$D94:$H94)</f>
        <v>6</v>
      </c>
      <c r="D94" s="11">
        <v>2</v>
      </c>
      <c r="E94" s="11">
        <v>2</v>
      </c>
      <c r="F94" s="11">
        <v>2</v>
      </c>
      <c r="G94" s="11"/>
      <c r="H94" s="11"/>
      <c r="I94" s="14"/>
      <c r="J94" s="11"/>
      <c r="K94" s="11"/>
      <c r="L94" s="10"/>
      <c r="M94" s="9"/>
      <c r="N94" s="11"/>
      <c r="O94" s="11"/>
      <c r="P94" s="11"/>
    </row>
    <row r="95" spans="1:16" x14ac:dyDescent="0.2">
      <c r="A95" s="17"/>
      <c r="B95" s="41"/>
      <c r="C95" s="20"/>
      <c r="D95" s="11"/>
      <c r="E95" s="11"/>
      <c r="F95" s="11"/>
      <c r="G95" s="11"/>
      <c r="H95" s="11"/>
      <c r="I95" s="11"/>
      <c r="J95" s="11"/>
      <c r="K95" s="11"/>
      <c r="L95" s="10"/>
      <c r="M95" s="9"/>
      <c r="N95" s="11"/>
      <c r="O95" s="11"/>
      <c r="P95" s="11"/>
    </row>
    <row r="96" spans="1:16" ht="15" x14ac:dyDescent="0.2">
      <c r="A96" s="17"/>
      <c r="B96" s="30" t="s">
        <v>153</v>
      </c>
      <c r="C96" s="25"/>
      <c r="D96" s="26"/>
      <c r="E96" s="26"/>
      <c r="F96" s="26"/>
      <c r="G96" s="26"/>
      <c r="H96" s="26"/>
      <c r="I96" s="26"/>
      <c r="J96" s="26"/>
      <c r="K96" s="26"/>
      <c r="L96" s="26"/>
      <c r="M96" s="26"/>
      <c r="N96" s="26"/>
      <c r="O96" s="26"/>
      <c r="P96" s="26"/>
    </row>
    <row r="97" spans="1:16" ht="28.5" x14ac:dyDescent="0.25">
      <c r="A97" s="8">
        <v>89</v>
      </c>
      <c r="B97" s="40" t="s">
        <v>154</v>
      </c>
      <c r="C97" s="20">
        <v>350</v>
      </c>
      <c r="D97" s="11"/>
      <c r="E97" s="11"/>
      <c r="F97" s="11"/>
      <c r="G97" s="11">
        <v>350</v>
      </c>
      <c r="H97" s="11"/>
      <c r="I97" s="14"/>
      <c r="J97" s="11"/>
      <c r="K97" s="11"/>
      <c r="L97" s="10" t="s">
        <v>45</v>
      </c>
      <c r="M97" s="10" t="s">
        <v>46</v>
      </c>
      <c r="N97" s="12" t="s">
        <v>47</v>
      </c>
      <c r="O97" s="12" t="s">
        <v>28</v>
      </c>
      <c r="P97" s="12" t="s">
        <v>216</v>
      </c>
    </row>
    <row r="98" spans="1:16" ht="28.5" x14ac:dyDescent="0.25">
      <c r="A98" s="8">
        <v>90</v>
      </c>
      <c r="B98" s="43" t="s">
        <v>57</v>
      </c>
      <c r="C98" s="20">
        <v>90</v>
      </c>
      <c r="D98" s="11"/>
      <c r="E98" s="11"/>
      <c r="F98" s="11"/>
      <c r="G98" s="11">
        <v>90</v>
      </c>
      <c r="H98" s="11"/>
      <c r="I98" s="11"/>
      <c r="J98" s="11"/>
      <c r="K98" s="11"/>
      <c r="L98" s="10"/>
      <c r="M98" s="10"/>
      <c r="N98" s="10"/>
      <c r="O98" s="10"/>
      <c r="P98" s="18" t="s">
        <v>177</v>
      </c>
    </row>
    <row r="99" spans="1:16" ht="28.5" x14ac:dyDescent="0.25">
      <c r="A99" s="8">
        <v>91</v>
      </c>
      <c r="B99" s="40" t="s">
        <v>51</v>
      </c>
      <c r="C99" s="20">
        <v>20</v>
      </c>
      <c r="D99" s="11"/>
      <c r="E99" s="11"/>
      <c r="F99" s="11"/>
      <c r="G99" s="11">
        <v>20</v>
      </c>
      <c r="H99" s="11"/>
      <c r="I99" s="13"/>
      <c r="J99" s="11"/>
      <c r="K99" s="11"/>
      <c r="L99" s="10">
        <v>320</v>
      </c>
      <c r="M99" s="9">
        <f>L99*'Hospital Equipment'!$C99</f>
        <v>6400</v>
      </c>
      <c r="N99" s="12" t="s">
        <v>27</v>
      </c>
      <c r="O99" s="12" t="s">
        <v>28</v>
      </c>
      <c r="P99" s="12"/>
    </row>
    <row r="100" spans="1:16" ht="15" x14ac:dyDescent="0.25">
      <c r="A100" s="8">
        <v>92</v>
      </c>
      <c r="B100" s="40" t="s">
        <v>54</v>
      </c>
      <c r="C100" s="20">
        <v>20</v>
      </c>
      <c r="D100" s="11"/>
      <c r="E100" s="11"/>
      <c r="F100" s="11"/>
      <c r="G100" s="11">
        <v>20</v>
      </c>
      <c r="H100" s="11"/>
      <c r="I100" s="13"/>
      <c r="J100" s="11"/>
      <c r="K100" s="11"/>
      <c r="L100" s="10">
        <v>908.4</v>
      </c>
      <c r="M100" s="9">
        <f>L100*C100</f>
        <v>18168</v>
      </c>
      <c r="N100" s="12" t="s">
        <v>155</v>
      </c>
      <c r="O100" s="12" t="s">
        <v>28</v>
      </c>
      <c r="P100" s="12"/>
    </row>
    <row r="101" spans="1:16" ht="42.75" x14ac:dyDescent="0.25">
      <c r="A101" s="8">
        <v>93</v>
      </c>
      <c r="B101" s="40" t="s">
        <v>55</v>
      </c>
      <c r="C101" s="20">
        <v>700</v>
      </c>
      <c r="D101" s="11"/>
      <c r="E101" s="11"/>
      <c r="F101" s="11"/>
      <c r="G101" s="11">
        <v>700</v>
      </c>
      <c r="H101" s="11"/>
      <c r="I101" s="13"/>
      <c r="J101" s="11"/>
      <c r="K101" s="11"/>
      <c r="L101" s="10" t="s">
        <v>81</v>
      </c>
      <c r="M101" s="10" t="s">
        <v>82</v>
      </c>
      <c r="N101" s="12" t="s">
        <v>83</v>
      </c>
      <c r="O101" s="12" t="s">
        <v>38</v>
      </c>
      <c r="P101" s="12"/>
    </row>
    <row r="102" spans="1:16" ht="57" x14ac:dyDescent="0.25">
      <c r="A102" s="8">
        <v>94</v>
      </c>
      <c r="B102" s="40" t="s">
        <v>58</v>
      </c>
      <c r="C102" s="20">
        <v>4</v>
      </c>
      <c r="D102" s="11"/>
      <c r="E102" s="11"/>
      <c r="F102" s="11"/>
      <c r="G102" s="11">
        <v>4</v>
      </c>
      <c r="H102" s="11"/>
      <c r="I102" s="14"/>
      <c r="J102" s="11"/>
      <c r="K102" s="11"/>
      <c r="L102" s="10"/>
      <c r="M102" s="9"/>
      <c r="N102" s="11"/>
      <c r="O102" s="11"/>
      <c r="P102" s="18" t="s">
        <v>178</v>
      </c>
    </row>
    <row r="103" spans="1:16" ht="28.5" x14ac:dyDescent="0.25">
      <c r="A103" s="8">
        <v>95</v>
      </c>
      <c r="B103" s="40" t="s">
        <v>59</v>
      </c>
      <c r="C103" s="20">
        <v>15</v>
      </c>
      <c r="D103" s="11"/>
      <c r="E103" s="11"/>
      <c r="F103" s="11"/>
      <c r="G103" s="11">
        <v>15</v>
      </c>
      <c r="H103" s="11"/>
      <c r="I103" s="14"/>
      <c r="J103" s="11"/>
      <c r="K103" s="11"/>
      <c r="L103" s="24" t="s">
        <v>156</v>
      </c>
      <c r="M103" s="24" t="s">
        <v>157</v>
      </c>
      <c r="N103" s="11"/>
      <c r="O103" s="11"/>
      <c r="P103" s="11"/>
    </row>
    <row r="104" spans="1:16" ht="28.5" customHeight="1" x14ac:dyDescent="0.25">
      <c r="A104" s="8">
        <v>96</v>
      </c>
      <c r="B104" s="40" t="s">
        <v>60</v>
      </c>
      <c r="C104" s="20">
        <v>1500</v>
      </c>
      <c r="D104" s="11"/>
      <c r="E104" s="11"/>
      <c r="F104" s="11"/>
      <c r="G104" s="11">
        <v>1500</v>
      </c>
      <c r="H104" s="11"/>
      <c r="I104" s="14"/>
      <c r="J104" s="11"/>
      <c r="K104" s="11"/>
      <c r="L104" s="10" t="s">
        <v>75</v>
      </c>
      <c r="M104" s="10" t="s">
        <v>75</v>
      </c>
      <c r="N104" s="10" t="s">
        <v>75</v>
      </c>
      <c r="O104" s="10" t="s">
        <v>75</v>
      </c>
      <c r="P104" s="10" t="s">
        <v>75</v>
      </c>
    </row>
    <row r="105" spans="1:16" ht="28.5" x14ac:dyDescent="0.25">
      <c r="A105" s="8">
        <v>97</v>
      </c>
      <c r="B105" s="41" t="s">
        <v>158</v>
      </c>
      <c r="C105" s="20">
        <v>1</v>
      </c>
      <c r="D105" s="11"/>
      <c r="E105" s="11"/>
      <c r="F105" s="11"/>
      <c r="G105" s="11"/>
      <c r="H105" s="11">
        <v>1</v>
      </c>
      <c r="I105" s="14"/>
      <c r="J105" s="11"/>
      <c r="K105" s="11"/>
      <c r="L105" s="10" t="s">
        <v>75</v>
      </c>
      <c r="M105" s="10" t="s">
        <v>75</v>
      </c>
      <c r="N105" s="10" t="s">
        <v>75</v>
      </c>
      <c r="O105" s="10" t="s">
        <v>75</v>
      </c>
      <c r="P105" s="10" t="s">
        <v>75</v>
      </c>
    </row>
    <row r="106" spans="1:16" ht="42.75" x14ac:dyDescent="0.25">
      <c r="A106" s="8">
        <v>98</v>
      </c>
      <c r="B106" s="41" t="s">
        <v>159</v>
      </c>
      <c r="C106" s="20">
        <v>1</v>
      </c>
      <c r="D106" s="11"/>
      <c r="E106" s="11"/>
      <c r="F106" s="11"/>
      <c r="G106" s="11"/>
      <c r="H106" s="11">
        <v>1</v>
      </c>
      <c r="I106" s="14"/>
      <c r="J106" s="11"/>
      <c r="K106" s="11"/>
      <c r="L106" s="10" t="s">
        <v>67</v>
      </c>
      <c r="M106" s="10" t="s">
        <v>68</v>
      </c>
      <c r="N106" s="12" t="s">
        <v>69</v>
      </c>
      <c r="O106" s="12" t="s">
        <v>70</v>
      </c>
      <c r="P106" s="12" t="s">
        <v>172</v>
      </c>
    </row>
    <row r="107" spans="1:16" ht="15" x14ac:dyDescent="0.25">
      <c r="A107" s="8">
        <v>99</v>
      </c>
      <c r="B107" s="41" t="s">
        <v>160</v>
      </c>
      <c r="C107" s="20">
        <v>1</v>
      </c>
      <c r="D107" s="11"/>
      <c r="E107" s="11"/>
      <c r="F107" s="11"/>
      <c r="G107" s="11"/>
      <c r="H107" s="11">
        <v>1</v>
      </c>
      <c r="I107" s="14"/>
      <c r="J107" s="11"/>
      <c r="K107" s="11"/>
      <c r="L107" s="10" t="s">
        <v>75</v>
      </c>
      <c r="M107" s="10" t="s">
        <v>75</v>
      </c>
      <c r="N107" s="10" t="s">
        <v>75</v>
      </c>
      <c r="O107" s="10" t="s">
        <v>75</v>
      </c>
      <c r="P107" s="10" t="s">
        <v>75</v>
      </c>
    </row>
    <row r="108" spans="1:16" s="27" customFormat="1" x14ac:dyDescent="0.2">
      <c r="B108" s="44"/>
      <c r="C108" s="29"/>
      <c r="D108" s="31"/>
      <c r="E108" s="31"/>
      <c r="F108" s="31"/>
      <c r="G108" s="31"/>
      <c r="H108" s="31"/>
      <c r="I108" s="31"/>
      <c r="J108" s="31"/>
      <c r="K108" s="31"/>
      <c r="L108" s="34"/>
      <c r="M108" s="35"/>
      <c r="N108" s="31"/>
      <c r="O108" s="31"/>
      <c r="P108" s="31"/>
    </row>
    <row r="109" spans="1:16" s="27" customFormat="1" x14ac:dyDescent="0.2">
      <c r="B109" s="44"/>
      <c r="C109" s="29"/>
      <c r="D109" s="31"/>
      <c r="E109" s="31"/>
      <c r="F109" s="31"/>
      <c r="G109" s="31"/>
      <c r="H109" s="31"/>
      <c r="I109" s="31"/>
      <c r="J109" s="31"/>
      <c r="K109" s="31"/>
      <c r="L109" s="34"/>
      <c r="M109" s="35"/>
      <c r="N109" s="31"/>
      <c r="O109" s="31"/>
      <c r="P109" s="31"/>
    </row>
    <row r="110" spans="1:16" s="27" customFormat="1" x14ac:dyDescent="0.2">
      <c r="B110" s="44"/>
      <c r="C110" s="29"/>
      <c r="D110" s="31"/>
      <c r="E110" s="31"/>
      <c r="F110" s="31"/>
      <c r="G110" s="31"/>
      <c r="H110" s="31"/>
      <c r="I110" s="31"/>
      <c r="J110" s="31"/>
      <c r="K110" s="31"/>
      <c r="L110" s="34"/>
      <c r="M110" s="35"/>
      <c r="N110" s="31"/>
      <c r="O110" s="31"/>
      <c r="P110" s="31"/>
    </row>
    <row r="111" spans="1:16" s="27" customFormat="1" x14ac:dyDescent="0.2">
      <c r="B111" s="44"/>
      <c r="C111" s="29"/>
      <c r="D111" s="31"/>
      <c r="E111" s="31"/>
      <c r="F111" s="31"/>
      <c r="G111" s="31"/>
      <c r="H111" s="31"/>
      <c r="I111" s="31"/>
      <c r="J111" s="31"/>
      <c r="K111" s="31"/>
      <c r="L111" s="34"/>
      <c r="M111" s="35"/>
      <c r="N111" s="31"/>
      <c r="O111" s="31"/>
      <c r="P111" s="31"/>
    </row>
    <row r="112" spans="1:16" s="27" customFormat="1" x14ac:dyDescent="0.2">
      <c r="B112" s="44"/>
      <c r="C112" s="29"/>
      <c r="D112" s="31"/>
      <c r="E112" s="31"/>
      <c r="F112" s="31"/>
      <c r="G112" s="31"/>
      <c r="H112" s="31"/>
      <c r="I112" s="31"/>
      <c r="J112" s="31"/>
      <c r="K112" s="31"/>
      <c r="L112" s="34"/>
      <c r="M112" s="35"/>
      <c r="N112" s="31"/>
      <c r="O112" s="31"/>
      <c r="P112" s="31"/>
    </row>
    <row r="113" spans="2:16" s="27" customFormat="1" x14ac:dyDescent="0.2">
      <c r="B113" s="44"/>
      <c r="C113" s="29"/>
      <c r="D113" s="31"/>
      <c r="E113" s="31"/>
      <c r="F113" s="31"/>
      <c r="G113" s="31"/>
      <c r="H113" s="31"/>
      <c r="I113" s="31"/>
      <c r="J113" s="31"/>
      <c r="K113" s="31"/>
      <c r="L113" s="34"/>
      <c r="M113" s="35"/>
      <c r="N113" s="31"/>
      <c r="O113" s="31"/>
      <c r="P113" s="31"/>
    </row>
    <row r="114" spans="2:16" s="27" customFormat="1" x14ac:dyDescent="0.2">
      <c r="B114" s="44"/>
      <c r="C114" s="29"/>
      <c r="D114" s="31"/>
      <c r="E114" s="31"/>
      <c r="F114" s="31"/>
      <c r="G114" s="31"/>
      <c r="H114" s="31"/>
      <c r="I114" s="31"/>
      <c r="J114" s="31"/>
      <c r="K114" s="31"/>
      <c r="L114" s="34"/>
      <c r="M114" s="35"/>
      <c r="N114" s="31"/>
      <c r="O114" s="31"/>
      <c r="P114" s="31"/>
    </row>
    <row r="115" spans="2:16" s="27" customFormat="1" x14ac:dyDescent="0.2">
      <c r="B115" s="44"/>
      <c r="C115" s="29"/>
      <c r="D115" s="31"/>
      <c r="E115" s="31"/>
      <c r="F115" s="31"/>
      <c r="G115" s="31"/>
      <c r="H115" s="31"/>
      <c r="I115" s="31"/>
      <c r="J115" s="31"/>
      <c r="K115" s="31"/>
      <c r="L115" s="34"/>
      <c r="M115" s="35"/>
      <c r="N115" s="31"/>
      <c r="O115" s="31"/>
      <c r="P115" s="31"/>
    </row>
    <row r="116" spans="2:16" s="27" customFormat="1" x14ac:dyDescent="0.2">
      <c r="B116" s="44"/>
      <c r="C116" s="29"/>
      <c r="D116" s="31"/>
      <c r="E116" s="31"/>
      <c r="F116" s="31"/>
      <c r="G116" s="31"/>
      <c r="H116" s="31"/>
      <c r="I116" s="31"/>
      <c r="J116" s="31"/>
      <c r="K116" s="31"/>
      <c r="L116" s="34"/>
      <c r="M116" s="35"/>
      <c r="N116" s="31"/>
      <c r="O116" s="31"/>
      <c r="P116" s="31"/>
    </row>
    <row r="117" spans="2:16" s="27" customFormat="1" x14ac:dyDescent="0.2">
      <c r="B117" s="44"/>
      <c r="C117" s="29"/>
      <c r="D117" s="31"/>
      <c r="E117" s="31"/>
      <c r="F117" s="31"/>
      <c r="G117" s="31"/>
      <c r="H117" s="31"/>
      <c r="I117" s="31"/>
      <c r="J117" s="31"/>
      <c r="K117" s="31"/>
      <c r="L117" s="34"/>
      <c r="M117" s="35"/>
      <c r="N117" s="31"/>
      <c r="O117" s="31"/>
      <c r="P117" s="31"/>
    </row>
    <row r="118" spans="2:16" s="27" customFormat="1" x14ac:dyDescent="0.2">
      <c r="B118" s="44"/>
      <c r="C118" s="29"/>
      <c r="D118" s="31"/>
      <c r="E118" s="31"/>
      <c r="F118" s="31"/>
      <c r="G118" s="31"/>
      <c r="H118" s="31"/>
      <c r="I118" s="31"/>
      <c r="J118" s="31"/>
      <c r="K118" s="31"/>
      <c r="L118" s="34"/>
      <c r="M118" s="35"/>
      <c r="N118" s="31"/>
      <c r="O118" s="31"/>
      <c r="P118" s="31"/>
    </row>
    <row r="119" spans="2:16" s="27" customFormat="1" x14ac:dyDescent="0.2">
      <c r="B119" s="44"/>
      <c r="C119" s="29"/>
      <c r="D119" s="31"/>
      <c r="E119" s="31"/>
      <c r="F119" s="31"/>
      <c r="G119" s="31"/>
      <c r="H119" s="31"/>
      <c r="I119" s="31"/>
      <c r="J119" s="31"/>
      <c r="K119" s="31"/>
      <c r="L119" s="34"/>
      <c r="M119" s="35"/>
      <c r="N119" s="31"/>
      <c r="O119" s="31"/>
      <c r="P119" s="31"/>
    </row>
    <row r="120" spans="2:16" s="27" customFormat="1" x14ac:dyDescent="0.2">
      <c r="B120" s="44"/>
      <c r="C120" s="29"/>
      <c r="D120" s="31"/>
      <c r="E120" s="31"/>
      <c r="F120" s="31"/>
      <c r="G120" s="31"/>
      <c r="H120" s="31"/>
      <c r="I120" s="31"/>
      <c r="J120" s="31"/>
      <c r="K120" s="31"/>
      <c r="L120" s="34"/>
      <c r="M120" s="35"/>
      <c r="N120" s="31"/>
      <c r="O120" s="31"/>
      <c r="P120" s="31"/>
    </row>
    <row r="121" spans="2:16" s="27" customFormat="1" x14ac:dyDescent="0.2">
      <c r="B121" s="44"/>
      <c r="C121" s="29"/>
      <c r="D121" s="31"/>
      <c r="E121" s="31"/>
      <c r="F121" s="31"/>
      <c r="G121" s="31"/>
      <c r="H121" s="31"/>
      <c r="I121" s="31"/>
      <c r="J121" s="31"/>
      <c r="K121" s="31"/>
      <c r="L121" s="34"/>
      <c r="M121" s="35"/>
      <c r="N121" s="31"/>
      <c r="O121" s="31"/>
      <c r="P121" s="31"/>
    </row>
    <row r="122" spans="2:16" s="27" customFormat="1" x14ac:dyDescent="0.2">
      <c r="B122" s="44"/>
      <c r="C122" s="29"/>
      <c r="D122" s="31"/>
      <c r="E122" s="31"/>
      <c r="F122" s="31"/>
      <c r="G122" s="31"/>
      <c r="H122" s="31"/>
      <c r="I122" s="31"/>
      <c r="J122" s="31"/>
      <c r="K122" s="31"/>
      <c r="L122" s="34"/>
      <c r="M122" s="35"/>
      <c r="N122" s="31"/>
      <c r="O122" s="31"/>
      <c r="P122" s="31"/>
    </row>
    <row r="123" spans="2:16" s="27" customFormat="1" x14ac:dyDescent="0.2">
      <c r="B123" s="44"/>
      <c r="C123" s="29"/>
      <c r="D123" s="31"/>
      <c r="E123" s="31"/>
      <c r="F123" s="31"/>
      <c r="G123" s="31"/>
      <c r="H123" s="31"/>
      <c r="I123" s="31"/>
      <c r="J123" s="31"/>
      <c r="K123" s="31"/>
      <c r="L123" s="34"/>
      <c r="M123" s="35"/>
      <c r="N123" s="31"/>
      <c r="O123" s="31"/>
      <c r="P123" s="31"/>
    </row>
    <row r="124" spans="2:16" s="27" customFormat="1" x14ac:dyDescent="0.2">
      <c r="B124" s="44"/>
      <c r="C124" s="29"/>
      <c r="D124" s="31"/>
      <c r="E124" s="31"/>
      <c r="F124" s="31"/>
      <c r="G124" s="31"/>
      <c r="H124" s="31"/>
      <c r="I124" s="31"/>
      <c r="J124" s="31"/>
      <c r="K124" s="31"/>
      <c r="L124" s="34"/>
      <c r="M124" s="35"/>
      <c r="N124" s="31"/>
      <c r="O124" s="31"/>
      <c r="P124" s="31"/>
    </row>
    <row r="125" spans="2:16" s="27" customFormat="1" x14ac:dyDescent="0.2">
      <c r="B125" s="44"/>
      <c r="C125" s="29"/>
      <c r="D125" s="31"/>
      <c r="E125" s="31"/>
      <c r="F125" s="31"/>
      <c r="G125" s="31"/>
      <c r="H125" s="31"/>
      <c r="I125" s="31"/>
      <c r="J125" s="31"/>
      <c r="K125" s="31"/>
      <c r="L125" s="34"/>
      <c r="M125" s="35"/>
      <c r="N125" s="31"/>
      <c r="O125" s="31"/>
      <c r="P125" s="31"/>
    </row>
    <row r="126" spans="2:16" s="27" customFormat="1" x14ac:dyDescent="0.2">
      <c r="B126" s="44"/>
      <c r="C126" s="29"/>
      <c r="D126" s="31"/>
      <c r="E126" s="31"/>
      <c r="F126" s="31"/>
      <c r="G126" s="31"/>
      <c r="H126" s="31"/>
      <c r="I126" s="31"/>
      <c r="J126" s="31"/>
      <c r="K126" s="31"/>
      <c r="L126" s="34"/>
      <c r="M126" s="35"/>
      <c r="N126" s="31"/>
      <c r="O126" s="31"/>
      <c r="P126" s="31"/>
    </row>
    <row r="127" spans="2:16" s="27" customFormat="1" x14ac:dyDescent="0.2">
      <c r="B127" s="44"/>
      <c r="C127" s="29"/>
      <c r="D127" s="31"/>
      <c r="E127" s="31"/>
      <c r="F127" s="31"/>
      <c r="G127" s="31"/>
      <c r="H127" s="31"/>
      <c r="I127" s="31"/>
      <c r="J127" s="31"/>
      <c r="K127" s="31"/>
      <c r="L127" s="34"/>
      <c r="M127" s="35"/>
      <c r="N127" s="31"/>
      <c r="O127" s="31"/>
      <c r="P127" s="31"/>
    </row>
    <row r="128" spans="2:16" s="27" customFormat="1" x14ac:dyDescent="0.2">
      <c r="B128" s="44"/>
      <c r="C128" s="29"/>
      <c r="D128" s="31"/>
      <c r="E128" s="31"/>
      <c r="F128" s="31"/>
      <c r="G128" s="31"/>
      <c r="H128" s="31"/>
      <c r="I128" s="31"/>
      <c r="J128" s="31"/>
      <c r="K128" s="31"/>
      <c r="L128" s="34"/>
      <c r="M128" s="35"/>
      <c r="N128" s="31"/>
      <c r="O128" s="31"/>
      <c r="P128" s="31"/>
    </row>
    <row r="129" spans="2:16" s="27" customFormat="1" x14ac:dyDescent="0.2">
      <c r="B129" s="44"/>
      <c r="C129" s="29"/>
      <c r="D129" s="31"/>
      <c r="E129" s="31"/>
      <c r="F129" s="31"/>
      <c r="G129" s="31"/>
      <c r="H129" s="31"/>
      <c r="I129" s="31"/>
      <c r="J129" s="31"/>
      <c r="K129" s="31"/>
      <c r="L129" s="34"/>
      <c r="M129" s="35"/>
      <c r="N129" s="31"/>
      <c r="O129" s="31"/>
      <c r="P129" s="31"/>
    </row>
    <row r="130" spans="2:16" s="27" customFormat="1" x14ac:dyDescent="0.2">
      <c r="B130" s="44"/>
      <c r="C130" s="29"/>
      <c r="D130" s="31"/>
      <c r="E130" s="31"/>
      <c r="F130" s="31"/>
      <c r="G130" s="31"/>
      <c r="H130" s="31"/>
      <c r="I130" s="31"/>
      <c r="J130" s="31"/>
      <c r="K130" s="31"/>
      <c r="L130" s="34"/>
      <c r="M130" s="35"/>
      <c r="N130" s="31"/>
      <c r="O130" s="31"/>
      <c r="P130" s="31"/>
    </row>
    <row r="131" spans="2:16" s="27" customFormat="1" x14ac:dyDescent="0.2">
      <c r="B131" s="44"/>
      <c r="C131" s="29"/>
      <c r="D131" s="31"/>
      <c r="E131" s="31"/>
      <c r="F131" s="31"/>
      <c r="G131" s="31"/>
      <c r="H131" s="31"/>
      <c r="I131" s="31"/>
      <c r="J131" s="31"/>
      <c r="K131" s="31"/>
      <c r="L131" s="34"/>
      <c r="M131" s="35"/>
      <c r="N131" s="31"/>
      <c r="O131" s="31"/>
      <c r="P131" s="31"/>
    </row>
    <row r="132" spans="2:16" s="27" customFormat="1" x14ac:dyDescent="0.2">
      <c r="B132" s="44"/>
      <c r="C132" s="29"/>
      <c r="D132" s="31"/>
      <c r="E132" s="31"/>
      <c r="F132" s="31"/>
      <c r="G132" s="31"/>
      <c r="H132" s="31"/>
      <c r="I132" s="31"/>
      <c r="J132" s="31"/>
      <c r="K132" s="31"/>
      <c r="L132" s="34"/>
      <c r="M132" s="35"/>
      <c r="N132" s="31"/>
      <c r="O132" s="31"/>
      <c r="P132" s="31"/>
    </row>
    <row r="133" spans="2:16" s="27" customFormat="1" x14ac:dyDescent="0.2">
      <c r="B133" s="44"/>
      <c r="C133" s="29"/>
      <c r="D133" s="31"/>
      <c r="E133" s="31"/>
      <c r="F133" s="31"/>
      <c r="G133" s="31"/>
      <c r="H133" s="31"/>
      <c r="I133" s="31"/>
      <c r="J133" s="31"/>
      <c r="K133" s="31"/>
      <c r="L133" s="34"/>
      <c r="M133" s="35"/>
      <c r="N133" s="31"/>
      <c r="O133" s="31"/>
      <c r="P133" s="31"/>
    </row>
    <row r="134" spans="2:16" s="27" customFormat="1" x14ac:dyDescent="0.2">
      <c r="B134" s="44"/>
      <c r="C134" s="29"/>
      <c r="D134" s="31"/>
      <c r="E134" s="31"/>
      <c r="F134" s="31"/>
      <c r="G134" s="31"/>
      <c r="H134" s="31"/>
      <c r="I134" s="31"/>
      <c r="J134" s="31"/>
      <c r="K134" s="31"/>
      <c r="L134" s="34"/>
      <c r="M134" s="35"/>
      <c r="N134" s="31"/>
      <c r="O134" s="31"/>
      <c r="P134" s="31"/>
    </row>
    <row r="135" spans="2:16" s="27" customFormat="1" x14ac:dyDescent="0.2">
      <c r="B135" s="44"/>
      <c r="C135" s="29"/>
      <c r="D135" s="31"/>
      <c r="E135" s="31"/>
      <c r="F135" s="31"/>
      <c r="G135" s="31"/>
      <c r="H135" s="31"/>
      <c r="I135" s="31"/>
      <c r="J135" s="31"/>
      <c r="K135" s="31"/>
      <c r="L135" s="34"/>
      <c r="M135" s="35"/>
      <c r="N135" s="31"/>
      <c r="O135" s="31"/>
      <c r="P135" s="31"/>
    </row>
    <row r="136" spans="2:16" s="27" customFormat="1" x14ac:dyDescent="0.2">
      <c r="B136" s="44"/>
      <c r="C136" s="29"/>
      <c r="D136" s="31"/>
      <c r="E136" s="31"/>
      <c r="F136" s="31"/>
      <c r="G136" s="31"/>
      <c r="H136" s="31"/>
      <c r="I136" s="31"/>
      <c r="J136" s="31"/>
      <c r="K136" s="31"/>
      <c r="L136" s="34"/>
      <c r="M136" s="35"/>
      <c r="N136" s="31"/>
      <c r="O136" s="31"/>
      <c r="P136" s="31"/>
    </row>
    <row r="137" spans="2:16" s="27" customFormat="1" x14ac:dyDescent="0.2">
      <c r="B137" s="44"/>
      <c r="C137" s="29"/>
      <c r="D137" s="31"/>
      <c r="E137" s="31"/>
      <c r="F137" s="31"/>
      <c r="G137" s="31"/>
      <c r="H137" s="31"/>
      <c r="I137" s="31"/>
      <c r="J137" s="31"/>
      <c r="K137" s="31"/>
      <c r="L137" s="34"/>
      <c r="M137" s="35"/>
      <c r="N137" s="31"/>
      <c r="O137" s="31"/>
      <c r="P137" s="31"/>
    </row>
    <row r="138" spans="2:16" s="27" customFormat="1" x14ac:dyDescent="0.2">
      <c r="B138" s="44"/>
      <c r="C138" s="29"/>
      <c r="D138" s="31"/>
      <c r="E138" s="31"/>
      <c r="F138" s="31"/>
      <c r="G138" s="31"/>
      <c r="H138" s="31"/>
      <c r="I138" s="31"/>
      <c r="J138" s="31"/>
      <c r="K138" s="31"/>
      <c r="L138" s="34"/>
      <c r="M138" s="35"/>
      <c r="N138" s="31"/>
      <c r="O138" s="31"/>
      <c r="P138" s="31"/>
    </row>
    <row r="139" spans="2:16" s="27" customFormat="1" x14ac:dyDescent="0.2">
      <c r="B139" s="44"/>
      <c r="C139" s="29"/>
      <c r="D139" s="31"/>
      <c r="E139" s="31"/>
      <c r="F139" s="31"/>
      <c r="G139" s="31"/>
      <c r="H139" s="31"/>
      <c r="I139" s="31"/>
      <c r="J139" s="31"/>
      <c r="K139" s="31"/>
      <c r="L139" s="34"/>
      <c r="M139" s="35"/>
      <c r="N139" s="31"/>
      <c r="O139" s="31"/>
      <c r="P139" s="31"/>
    </row>
    <row r="140" spans="2:16" s="27" customFormat="1" x14ac:dyDescent="0.2">
      <c r="B140" s="44"/>
      <c r="C140" s="29"/>
      <c r="D140" s="31"/>
      <c r="E140" s="31"/>
      <c r="F140" s="31"/>
      <c r="G140" s="31"/>
      <c r="H140" s="31"/>
      <c r="I140" s="31"/>
      <c r="J140" s="31"/>
      <c r="K140" s="31"/>
      <c r="L140" s="34"/>
      <c r="M140" s="35"/>
      <c r="N140" s="31"/>
      <c r="O140" s="31"/>
      <c r="P140" s="31"/>
    </row>
    <row r="141" spans="2:16" s="27" customFormat="1" x14ac:dyDescent="0.2">
      <c r="B141" s="44"/>
      <c r="C141" s="29"/>
      <c r="D141" s="31"/>
      <c r="E141" s="31"/>
      <c r="F141" s="31"/>
      <c r="G141" s="31"/>
      <c r="H141" s="31"/>
      <c r="I141" s="31"/>
      <c r="J141" s="31"/>
      <c r="K141" s="31"/>
      <c r="L141" s="34"/>
      <c r="M141" s="35"/>
      <c r="N141" s="31"/>
      <c r="O141" s="31"/>
      <c r="P141" s="31"/>
    </row>
    <row r="142" spans="2:16" s="27" customFormat="1" x14ac:dyDescent="0.2">
      <c r="B142" s="44"/>
      <c r="C142" s="29"/>
      <c r="D142" s="31"/>
      <c r="E142" s="31"/>
      <c r="F142" s="31"/>
      <c r="G142" s="31"/>
      <c r="H142" s="31"/>
      <c r="I142" s="31"/>
      <c r="J142" s="31"/>
      <c r="K142" s="31"/>
      <c r="L142" s="34"/>
      <c r="M142" s="35"/>
      <c r="N142" s="31"/>
      <c r="O142" s="31"/>
      <c r="P142" s="31"/>
    </row>
    <row r="143" spans="2:16" s="27" customFormat="1" x14ac:dyDescent="0.2">
      <c r="B143" s="44"/>
      <c r="C143" s="29"/>
      <c r="D143" s="31"/>
      <c r="E143" s="31"/>
      <c r="F143" s="31"/>
      <c r="G143" s="31"/>
      <c r="H143" s="31"/>
      <c r="I143" s="31"/>
      <c r="J143" s="31"/>
      <c r="K143" s="31"/>
      <c r="L143" s="34"/>
      <c r="M143" s="35"/>
      <c r="N143" s="31"/>
      <c r="O143" s="31"/>
      <c r="P143" s="31"/>
    </row>
    <row r="144" spans="2:16" s="27" customFormat="1" x14ac:dyDescent="0.2">
      <c r="B144" s="44"/>
      <c r="C144" s="29"/>
      <c r="D144" s="31"/>
      <c r="E144" s="31"/>
      <c r="F144" s="31"/>
      <c r="G144" s="31"/>
      <c r="H144" s="31"/>
      <c r="I144" s="31"/>
      <c r="J144" s="31"/>
      <c r="K144" s="31"/>
      <c r="L144" s="34"/>
      <c r="M144" s="35"/>
      <c r="N144" s="31"/>
      <c r="O144" s="31"/>
      <c r="P144" s="31"/>
    </row>
    <row r="145" spans="2:16" s="27" customFormat="1" x14ac:dyDescent="0.2">
      <c r="B145" s="44"/>
      <c r="C145" s="29"/>
      <c r="D145" s="31"/>
      <c r="E145" s="31"/>
      <c r="F145" s="31"/>
      <c r="G145" s="31"/>
      <c r="H145" s="31"/>
      <c r="I145" s="31"/>
      <c r="J145" s="31"/>
      <c r="K145" s="31"/>
      <c r="L145" s="34"/>
      <c r="M145" s="35"/>
      <c r="N145" s="31"/>
      <c r="O145" s="31"/>
      <c r="P145" s="31"/>
    </row>
    <row r="146" spans="2:16" s="27" customFormat="1" x14ac:dyDescent="0.2">
      <c r="B146" s="44"/>
      <c r="C146" s="29"/>
      <c r="D146" s="31"/>
      <c r="E146" s="31"/>
      <c r="F146" s="31"/>
      <c r="G146" s="31"/>
      <c r="H146" s="31"/>
      <c r="I146" s="31"/>
      <c r="J146" s="31"/>
      <c r="K146" s="31"/>
      <c r="L146" s="34"/>
      <c r="M146" s="35"/>
      <c r="N146" s="31"/>
      <c r="O146" s="31"/>
      <c r="P146" s="31"/>
    </row>
    <row r="147" spans="2:16" s="27" customFormat="1" x14ac:dyDescent="0.2">
      <c r="B147" s="44"/>
      <c r="C147" s="29"/>
      <c r="D147" s="31"/>
      <c r="E147" s="31"/>
      <c r="F147" s="31"/>
      <c r="G147" s="31"/>
      <c r="H147" s="31"/>
      <c r="I147" s="31"/>
      <c r="J147" s="31"/>
      <c r="K147" s="31"/>
      <c r="L147" s="34"/>
      <c r="M147" s="35"/>
      <c r="N147" s="31"/>
      <c r="O147" s="31"/>
      <c r="P147" s="31"/>
    </row>
    <row r="148" spans="2:16" s="27" customFormat="1" x14ac:dyDescent="0.2">
      <c r="B148" s="44"/>
      <c r="C148" s="29"/>
      <c r="D148" s="31"/>
      <c r="E148" s="31"/>
      <c r="F148" s="31"/>
      <c r="G148" s="31"/>
      <c r="H148" s="31"/>
      <c r="I148" s="31"/>
      <c r="J148" s="31"/>
      <c r="K148" s="31"/>
      <c r="L148" s="34"/>
      <c r="M148" s="35"/>
      <c r="N148" s="31"/>
      <c r="O148" s="31"/>
      <c r="P148" s="31"/>
    </row>
    <row r="149" spans="2:16" s="27" customFormat="1" x14ac:dyDescent="0.2">
      <c r="B149" s="44"/>
      <c r="C149" s="29"/>
      <c r="D149" s="31"/>
      <c r="E149" s="31"/>
      <c r="F149" s="31"/>
      <c r="G149" s="31"/>
      <c r="H149" s="31"/>
      <c r="I149" s="31"/>
      <c r="J149" s="31"/>
      <c r="K149" s="31"/>
      <c r="L149" s="34"/>
      <c r="M149" s="35"/>
      <c r="N149" s="31"/>
      <c r="O149" s="31"/>
      <c r="P149" s="31"/>
    </row>
    <row r="150" spans="2:16" s="27" customFormat="1" x14ac:dyDescent="0.2">
      <c r="B150" s="44"/>
      <c r="C150" s="29"/>
      <c r="D150" s="31"/>
      <c r="E150" s="31"/>
      <c r="F150" s="31"/>
      <c r="G150" s="31"/>
      <c r="H150" s="31"/>
      <c r="I150" s="31"/>
      <c r="J150" s="31"/>
      <c r="K150" s="31"/>
      <c r="L150" s="34"/>
      <c r="M150" s="35"/>
      <c r="N150" s="31"/>
      <c r="O150" s="31"/>
      <c r="P150" s="31"/>
    </row>
    <row r="151" spans="2:16" s="27" customFormat="1" x14ac:dyDescent="0.2">
      <c r="B151" s="44"/>
      <c r="C151" s="29"/>
      <c r="D151" s="31"/>
      <c r="E151" s="31"/>
      <c r="F151" s="31"/>
      <c r="G151" s="31"/>
      <c r="H151" s="31"/>
      <c r="I151" s="31"/>
      <c r="J151" s="31"/>
      <c r="K151" s="31"/>
      <c r="L151" s="34"/>
      <c r="M151" s="35"/>
      <c r="N151" s="31"/>
      <c r="O151" s="31"/>
      <c r="P151" s="31"/>
    </row>
    <row r="152" spans="2:16" s="27" customFormat="1" x14ac:dyDescent="0.2">
      <c r="B152" s="44"/>
      <c r="C152" s="29"/>
      <c r="D152" s="31"/>
      <c r="E152" s="31"/>
      <c r="F152" s="31"/>
      <c r="G152" s="31"/>
      <c r="H152" s="31"/>
      <c r="I152" s="31"/>
      <c r="J152" s="31"/>
      <c r="K152" s="31"/>
      <c r="L152" s="34"/>
      <c r="M152" s="35"/>
      <c r="N152" s="31"/>
      <c r="O152" s="31"/>
      <c r="P152" s="31"/>
    </row>
    <row r="153" spans="2:16" s="27" customFormat="1" x14ac:dyDescent="0.2">
      <c r="B153" s="44"/>
      <c r="C153" s="29"/>
      <c r="D153" s="31"/>
      <c r="E153" s="31"/>
      <c r="F153" s="31"/>
      <c r="G153" s="31"/>
      <c r="H153" s="31"/>
      <c r="I153" s="31"/>
      <c r="J153" s="31"/>
      <c r="K153" s="31"/>
      <c r="L153" s="34"/>
      <c r="M153" s="35"/>
      <c r="N153" s="31"/>
      <c r="O153" s="31"/>
      <c r="P153" s="31"/>
    </row>
    <row r="154" spans="2:16" s="27" customFormat="1" x14ac:dyDescent="0.2">
      <c r="B154" s="44"/>
      <c r="C154" s="29"/>
      <c r="D154" s="31"/>
      <c r="E154" s="31"/>
      <c r="F154" s="31"/>
      <c r="G154" s="31"/>
      <c r="H154" s="31"/>
      <c r="I154" s="31"/>
      <c r="J154" s="31"/>
      <c r="K154" s="31"/>
      <c r="L154" s="34"/>
      <c r="M154" s="35"/>
      <c r="N154" s="31"/>
      <c r="O154" s="31"/>
      <c r="P154" s="31"/>
    </row>
    <row r="155" spans="2:16" s="27" customFormat="1" x14ac:dyDescent="0.2">
      <c r="B155" s="44"/>
      <c r="C155" s="29"/>
      <c r="D155" s="31"/>
      <c r="E155" s="31"/>
      <c r="F155" s="31"/>
      <c r="G155" s="31"/>
      <c r="H155" s="31"/>
      <c r="I155" s="31"/>
      <c r="J155" s="31"/>
      <c r="K155" s="31"/>
      <c r="L155" s="34"/>
      <c r="M155" s="35"/>
      <c r="N155" s="31"/>
      <c r="O155" s="31"/>
      <c r="P155" s="31"/>
    </row>
    <row r="156" spans="2:16" s="27" customFormat="1" x14ac:dyDescent="0.2">
      <c r="B156" s="44"/>
      <c r="C156" s="29"/>
      <c r="D156" s="31"/>
      <c r="E156" s="31"/>
      <c r="F156" s="31"/>
      <c r="G156" s="31"/>
      <c r="H156" s="31"/>
      <c r="I156" s="31"/>
      <c r="J156" s="31"/>
      <c r="K156" s="31"/>
      <c r="L156" s="34"/>
      <c r="M156" s="35"/>
      <c r="N156" s="31"/>
      <c r="O156" s="31"/>
      <c r="P156" s="31"/>
    </row>
    <row r="157" spans="2:16" s="27" customFormat="1" x14ac:dyDescent="0.2">
      <c r="B157" s="44"/>
      <c r="C157" s="29"/>
      <c r="D157" s="31"/>
      <c r="E157" s="31"/>
      <c r="F157" s="31"/>
      <c r="G157" s="31"/>
      <c r="H157" s="31"/>
      <c r="I157" s="31"/>
      <c r="J157" s="31"/>
      <c r="K157" s="31"/>
      <c r="L157" s="34"/>
      <c r="M157" s="35"/>
      <c r="N157" s="31"/>
      <c r="O157" s="31"/>
      <c r="P157" s="31"/>
    </row>
    <row r="158" spans="2:16" s="27" customFormat="1" x14ac:dyDescent="0.2">
      <c r="B158" s="44"/>
      <c r="C158" s="29"/>
      <c r="D158" s="31"/>
      <c r="E158" s="31"/>
      <c r="F158" s="31"/>
      <c r="G158" s="31"/>
      <c r="H158" s="31"/>
      <c r="I158" s="31"/>
      <c r="J158" s="31"/>
      <c r="K158" s="31"/>
      <c r="L158" s="34"/>
      <c r="M158" s="35"/>
      <c r="N158" s="31"/>
      <c r="O158" s="31"/>
      <c r="P158" s="31"/>
    </row>
    <row r="159" spans="2:16" s="27" customFormat="1" x14ac:dyDescent="0.2">
      <c r="B159" s="44"/>
      <c r="C159" s="29"/>
      <c r="D159" s="31"/>
      <c r="E159" s="31"/>
      <c r="F159" s="31"/>
      <c r="G159" s="31"/>
      <c r="H159" s="31"/>
      <c r="I159" s="31"/>
      <c r="J159" s="31"/>
      <c r="K159" s="31"/>
      <c r="L159" s="34"/>
      <c r="M159" s="35"/>
      <c r="N159" s="31"/>
      <c r="O159" s="31"/>
      <c r="P159" s="31"/>
    </row>
    <row r="160" spans="2:16" s="27" customFormat="1" x14ac:dyDescent="0.2">
      <c r="B160" s="44"/>
      <c r="C160" s="29"/>
      <c r="D160" s="31"/>
      <c r="E160" s="31"/>
      <c r="F160" s="31"/>
      <c r="G160" s="31"/>
      <c r="H160" s="31"/>
      <c r="I160" s="31"/>
      <c r="J160" s="31"/>
      <c r="K160" s="31"/>
      <c r="L160" s="34"/>
      <c r="M160" s="35"/>
      <c r="N160" s="31"/>
      <c r="O160" s="31"/>
      <c r="P160" s="31"/>
    </row>
    <row r="161" spans="2:16" s="27" customFormat="1" x14ac:dyDescent="0.2">
      <c r="B161" s="44"/>
      <c r="C161" s="29"/>
      <c r="D161" s="31"/>
      <c r="E161" s="31"/>
      <c r="F161" s="31"/>
      <c r="G161" s="31"/>
      <c r="H161" s="31"/>
      <c r="I161" s="31"/>
      <c r="J161" s="31"/>
      <c r="K161" s="31"/>
      <c r="L161" s="34"/>
      <c r="M161" s="35"/>
      <c r="N161" s="31"/>
      <c r="O161" s="31"/>
      <c r="P161" s="31"/>
    </row>
    <row r="162" spans="2:16" s="27" customFormat="1" x14ac:dyDescent="0.2">
      <c r="B162" s="44"/>
      <c r="C162" s="29"/>
      <c r="D162" s="31"/>
      <c r="E162" s="31"/>
      <c r="F162" s="31"/>
      <c r="G162" s="31"/>
      <c r="H162" s="31"/>
      <c r="I162" s="31"/>
      <c r="J162" s="31"/>
      <c r="K162" s="31"/>
      <c r="L162" s="34"/>
      <c r="M162" s="35"/>
      <c r="N162" s="31"/>
      <c r="O162" s="31"/>
      <c r="P162" s="31"/>
    </row>
    <row r="163" spans="2:16" s="27" customFormat="1" x14ac:dyDescent="0.2">
      <c r="B163" s="44"/>
      <c r="C163" s="29"/>
      <c r="D163" s="31"/>
      <c r="E163" s="31"/>
      <c r="F163" s="31"/>
      <c r="G163" s="31"/>
      <c r="H163" s="31"/>
      <c r="I163" s="31"/>
      <c r="J163" s="31"/>
      <c r="K163" s="31"/>
      <c r="L163" s="34"/>
      <c r="M163" s="35"/>
      <c r="N163" s="31"/>
      <c r="O163" s="31"/>
      <c r="P163" s="31"/>
    </row>
    <row r="164" spans="2:16" s="27" customFormat="1" x14ac:dyDescent="0.2">
      <c r="B164" s="44"/>
      <c r="C164" s="29"/>
      <c r="D164" s="31"/>
      <c r="E164" s="31"/>
      <c r="F164" s="31"/>
      <c r="G164" s="31"/>
      <c r="H164" s="31"/>
      <c r="I164" s="31"/>
      <c r="J164" s="31"/>
      <c r="K164" s="31"/>
      <c r="L164" s="34"/>
      <c r="M164" s="35"/>
      <c r="N164" s="31"/>
      <c r="O164" s="31"/>
      <c r="P164" s="31"/>
    </row>
    <row r="165" spans="2:16" s="27" customFormat="1" x14ac:dyDescent="0.2">
      <c r="B165" s="44"/>
      <c r="C165" s="29"/>
      <c r="D165" s="31"/>
      <c r="E165" s="31"/>
      <c r="F165" s="31"/>
      <c r="G165" s="31"/>
      <c r="H165" s="31"/>
      <c r="I165" s="31"/>
      <c r="J165" s="31"/>
      <c r="K165" s="31"/>
      <c r="L165" s="34"/>
      <c r="M165" s="35"/>
      <c r="N165" s="31"/>
      <c r="O165" s="31"/>
      <c r="P165" s="31"/>
    </row>
    <row r="166" spans="2:16" s="27" customFormat="1" x14ac:dyDescent="0.2">
      <c r="B166" s="44"/>
      <c r="C166" s="29"/>
      <c r="D166" s="31"/>
      <c r="E166" s="31"/>
      <c r="F166" s="31"/>
      <c r="G166" s="31"/>
      <c r="H166" s="31"/>
      <c r="I166" s="31"/>
      <c r="J166" s="31"/>
      <c r="K166" s="31"/>
      <c r="L166" s="34"/>
      <c r="M166" s="35"/>
      <c r="N166" s="31"/>
      <c r="O166" s="31"/>
      <c r="P166" s="31"/>
    </row>
    <row r="167" spans="2:16" s="27" customFormat="1" x14ac:dyDescent="0.2">
      <c r="B167" s="44"/>
      <c r="C167" s="29"/>
      <c r="D167" s="31"/>
      <c r="E167" s="31"/>
      <c r="F167" s="31"/>
      <c r="G167" s="31"/>
      <c r="H167" s="31"/>
      <c r="I167" s="31"/>
      <c r="J167" s="31"/>
      <c r="K167" s="31"/>
      <c r="L167" s="34"/>
      <c r="M167" s="35"/>
      <c r="N167" s="31"/>
      <c r="O167" s="31"/>
      <c r="P167" s="31"/>
    </row>
    <row r="168" spans="2:16" s="27" customFormat="1" x14ac:dyDescent="0.2">
      <c r="B168" s="44"/>
      <c r="C168" s="29"/>
      <c r="D168" s="31"/>
      <c r="E168" s="31"/>
      <c r="F168" s="31"/>
      <c r="G168" s="31"/>
      <c r="H168" s="31"/>
      <c r="I168" s="31"/>
      <c r="J168" s="31"/>
      <c r="K168" s="31"/>
      <c r="L168" s="34"/>
      <c r="M168" s="35"/>
      <c r="N168" s="31"/>
      <c r="O168" s="31"/>
      <c r="P168" s="31"/>
    </row>
    <row r="169" spans="2:16" s="27" customFormat="1" x14ac:dyDescent="0.2">
      <c r="B169" s="44"/>
      <c r="C169" s="29"/>
      <c r="D169" s="31"/>
      <c r="E169" s="31"/>
      <c r="F169" s="31"/>
      <c r="G169" s="31"/>
      <c r="H169" s="31"/>
      <c r="I169" s="31"/>
      <c r="J169" s="31"/>
      <c r="K169" s="31"/>
      <c r="L169" s="34"/>
      <c r="M169" s="35"/>
      <c r="N169" s="31"/>
      <c r="O169" s="31"/>
      <c r="P169" s="31"/>
    </row>
    <row r="170" spans="2:16" s="27" customFormat="1" x14ac:dyDescent="0.2">
      <c r="B170" s="44"/>
      <c r="C170" s="29"/>
      <c r="D170" s="31"/>
      <c r="E170" s="31"/>
      <c r="F170" s="31"/>
      <c r="G170" s="31"/>
      <c r="H170" s="31"/>
      <c r="I170" s="31"/>
      <c r="J170" s="31"/>
      <c r="K170" s="31"/>
      <c r="L170" s="34"/>
      <c r="M170" s="35"/>
      <c r="N170" s="31"/>
      <c r="O170" s="31"/>
      <c r="P170" s="31"/>
    </row>
    <row r="171" spans="2:16" s="27" customFormat="1" x14ac:dyDescent="0.2">
      <c r="B171" s="44"/>
      <c r="C171" s="29"/>
      <c r="D171" s="31"/>
      <c r="E171" s="31"/>
      <c r="F171" s="31"/>
      <c r="G171" s="31"/>
      <c r="H171" s="31"/>
      <c r="I171" s="31"/>
      <c r="J171" s="31"/>
      <c r="K171" s="31"/>
      <c r="L171" s="34"/>
      <c r="M171" s="35"/>
      <c r="N171" s="31"/>
      <c r="O171" s="31"/>
      <c r="P171" s="31"/>
    </row>
    <row r="172" spans="2:16" s="27" customFormat="1" x14ac:dyDescent="0.2">
      <c r="B172" s="44"/>
      <c r="C172" s="29"/>
      <c r="D172" s="31"/>
      <c r="E172" s="31"/>
      <c r="F172" s="31"/>
      <c r="G172" s="31"/>
      <c r="H172" s="31"/>
      <c r="I172" s="31"/>
      <c r="J172" s="31"/>
      <c r="K172" s="31"/>
      <c r="L172" s="34"/>
      <c r="M172" s="35"/>
      <c r="N172" s="31"/>
      <c r="O172" s="31"/>
      <c r="P172" s="31"/>
    </row>
    <row r="173" spans="2:16" s="27" customFormat="1" x14ac:dyDescent="0.2">
      <c r="B173" s="44"/>
      <c r="C173" s="29"/>
      <c r="D173" s="31"/>
      <c r="E173" s="31"/>
      <c r="F173" s="31"/>
      <c r="G173" s="31"/>
      <c r="H173" s="31"/>
      <c r="I173" s="31"/>
      <c r="J173" s="31"/>
      <c r="K173" s="31"/>
      <c r="L173" s="34"/>
      <c r="M173" s="35"/>
      <c r="N173" s="31"/>
      <c r="O173" s="31"/>
      <c r="P173" s="31"/>
    </row>
    <row r="174" spans="2:16" s="27" customFormat="1" x14ac:dyDescent="0.2">
      <c r="B174" s="44"/>
      <c r="C174" s="29"/>
      <c r="D174" s="31"/>
      <c r="E174" s="31"/>
      <c r="F174" s="31"/>
      <c r="G174" s="31"/>
      <c r="H174" s="31"/>
      <c r="I174" s="31"/>
      <c r="J174" s="31"/>
      <c r="K174" s="31"/>
      <c r="L174" s="34"/>
      <c r="M174" s="35"/>
      <c r="N174" s="31"/>
      <c r="O174" s="31"/>
      <c r="P174" s="31"/>
    </row>
    <row r="175" spans="2:16" s="27" customFormat="1" x14ac:dyDescent="0.2">
      <c r="B175" s="44"/>
      <c r="C175" s="29"/>
      <c r="D175" s="31"/>
      <c r="E175" s="31"/>
      <c r="F175" s="31"/>
      <c r="G175" s="31"/>
      <c r="H175" s="31"/>
      <c r="I175" s="31"/>
      <c r="J175" s="31"/>
      <c r="K175" s="31"/>
      <c r="L175" s="34"/>
      <c r="M175" s="35"/>
      <c r="N175" s="31"/>
      <c r="O175" s="31"/>
      <c r="P175" s="31"/>
    </row>
    <row r="176" spans="2:16" s="27" customFormat="1" x14ac:dyDescent="0.2">
      <c r="B176" s="44"/>
      <c r="C176" s="29"/>
      <c r="D176" s="31"/>
      <c r="E176" s="31"/>
      <c r="F176" s="31"/>
      <c r="G176" s="31"/>
      <c r="H176" s="31"/>
      <c r="I176" s="31"/>
      <c r="J176" s="31"/>
      <c r="K176" s="31"/>
      <c r="L176" s="34"/>
      <c r="M176" s="35"/>
      <c r="N176" s="31"/>
      <c r="O176" s="31"/>
      <c r="P176" s="31"/>
    </row>
    <row r="177" spans="2:16" s="27" customFormat="1" x14ac:dyDescent="0.2">
      <c r="B177" s="44"/>
      <c r="C177" s="29"/>
      <c r="D177" s="31"/>
      <c r="E177" s="31"/>
      <c r="F177" s="31"/>
      <c r="G177" s="31"/>
      <c r="H177" s="31"/>
      <c r="I177" s="31"/>
      <c r="J177" s="31"/>
      <c r="K177" s="31"/>
      <c r="L177" s="34"/>
      <c r="M177" s="35"/>
      <c r="N177" s="31"/>
      <c r="O177" s="31"/>
      <c r="P177" s="31"/>
    </row>
    <row r="178" spans="2:16" s="27" customFormat="1" x14ac:dyDescent="0.2">
      <c r="B178" s="44"/>
      <c r="C178" s="29"/>
      <c r="D178" s="31"/>
      <c r="E178" s="31"/>
      <c r="F178" s="31"/>
      <c r="G178" s="31"/>
      <c r="H178" s="31"/>
      <c r="I178" s="31"/>
      <c r="J178" s="31"/>
      <c r="K178" s="31"/>
      <c r="L178" s="34"/>
      <c r="M178" s="35"/>
      <c r="N178" s="31"/>
      <c r="O178" s="31"/>
      <c r="P178" s="31"/>
    </row>
    <row r="179" spans="2:16" s="27" customFormat="1" x14ac:dyDescent="0.2">
      <c r="B179" s="44"/>
      <c r="C179" s="29"/>
      <c r="D179" s="31"/>
      <c r="E179" s="31"/>
      <c r="F179" s="31"/>
      <c r="G179" s="31"/>
      <c r="H179" s="31"/>
      <c r="I179" s="31"/>
      <c r="J179" s="31"/>
      <c r="K179" s="31"/>
      <c r="L179" s="34"/>
      <c r="M179" s="35"/>
      <c r="N179" s="31"/>
      <c r="O179" s="31"/>
      <c r="P179" s="31"/>
    </row>
    <row r="180" spans="2:16" s="27" customFormat="1" x14ac:dyDescent="0.2">
      <c r="B180" s="44"/>
      <c r="C180" s="29"/>
      <c r="D180" s="31"/>
      <c r="E180" s="31"/>
      <c r="F180" s="31"/>
      <c r="G180" s="31"/>
      <c r="H180" s="31"/>
      <c r="I180" s="31"/>
      <c r="J180" s="31"/>
      <c r="K180" s="31"/>
      <c r="L180" s="34"/>
      <c r="M180" s="35"/>
      <c r="N180" s="31"/>
      <c r="O180" s="31"/>
      <c r="P180" s="31"/>
    </row>
    <row r="181" spans="2:16" s="27" customFormat="1" x14ac:dyDescent="0.2">
      <c r="B181" s="44"/>
      <c r="C181" s="29"/>
      <c r="D181" s="31"/>
      <c r="E181" s="31"/>
      <c r="F181" s="31"/>
      <c r="G181" s="31"/>
      <c r="H181" s="31"/>
      <c r="I181" s="31"/>
      <c r="J181" s="31"/>
      <c r="K181" s="31"/>
      <c r="L181" s="34"/>
      <c r="M181" s="35"/>
      <c r="N181" s="31"/>
      <c r="O181" s="31"/>
      <c r="P181" s="31"/>
    </row>
    <row r="182" spans="2:16" s="27" customFormat="1" x14ac:dyDescent="0.2">
      <c r="B182" s="44"/>
      <c r="C182" s="29"/>
      <c r="D182" s="31"/>
      <c r="E182" s="31"/>
      <c r="F182" s="31"/>
      <c r="G182" s="31"/>
      <c r="H182" s="31"/>
      <c r="I182" s="31"/>
      <c r="J182" s="31"/>
      <c r="K182" s="31"/>
      <c r="L182" s="34"/>
      <c r="M182" s="35"/>
      <c r="N182" s="31"/>
      <c r="O182" s="31"/>
      <c r="P182" s="31"/>
    </row>
    <row r="183" spans="2:16" s="27" customFormat="1" x14ac:dyDescent="0.2">
      <c r="B183" s="44"/>
      <c r="C183" s="29"/>
      <c r="D183" s="31"/>
      <c r="E183" s="31"/>
      <c r="F183" s="31"/>
      <c r="G183" s="31"/>
      <c r="H183" s="31"/>
      <c r="I183" s="31"/>
      <c r="J183" s="31"/>
      <c r="K183" s="31"/>
      <c r="L183" s="34"/>
      <c r="M183" s="35"/>
      <c r="N183" s="31"/>
      <c r="O183" s="31"/>
      <c r="P183" s="31"/>
    </row>
    <row r="184" spans="2:16" s="27" customFormat="1" x14ac:dyDescent="0.2">
      <c r="B184" s="44"/>
      <c r="C184" s="29"/>
      <c r="D184" s="31"/>
      <c r="E184" s="31"/>
      <c r="F184" s="31"/>
      <c r="G184" s="31"/>
      <c r="H184" s="31"/>
      <c r="I184" s="31"/>
      <c r="J184" s="31"/>
      <c r="K184" s="31"/>
      <c r="L184" s="34"/>
      <c r="M184" s="35"/>
      <c r="N184" s="31"/>
      <c r="O184" s="31"/>
      <c r="P184" s="31"/>
    </row>
    <row r="185" spans="2:16" s="27" customFormat="1" x14ac:dyDescent="0.2">
      <c r="B185" s="44"/>
      <c r="C185" s="29"/>
      <c r="D185" s="31"/>
      <c r="E185" s="31"/>
      <c r="F185" s="31"/>
      <c r="G185" s="31"/>
      <c r="H185" s="31"/>
      <c r="I185" s="31"/>
      <c r="J185" s="31"/>
      <c r="K185" s="31"/>
      <c r="L185" s="34"/>
      <c r="M185" s="35"/>
      <c r="N185" s="31"/>
      <c r="O185" s="31"/>
      <c r="P185" s="31"/>
    </row>
    <row r="186" spans="2:16" s="27" customFormat="1" x14ac:dyDescent="0.2">
      <c r="B186" s="44"/>
      <c r="C186" s="29"/>
      <c r="D186" s="31"/>
      <c r="E186" s="31"/>
      <c r="F186" s="31"/>
      <c r="G186" s="31"/>
      <c r="H186" s="31"/>
      <c r="I186" s="31"/>
      <c r="J186" s="31"/>
      <c r="K186" s="31"/>
      <c r="L186" s="34"/>
      <c r="M186" s="35"/>
      <c r="N186" s="31"/>
      <c r="O186" s="31"/>
      <c r="P186" s="31"/>
    </row>
    <row r="187" spans="2:16" s="27" customFormat="1" x14ac:dyDescent="0.2">
      <c r="B187" s="44"/>
      <c r="C187" s="29"/>
      <c r="D187" s="31"/>
      <c r="E187" s="31"/>
      <c r="F187" s="31"/>
      <c r="G187" s="31"/>
      <c r="H187" s="31"/>
      <c r="I187" s="31"/>
      <c r="J187" s="31"/>
      <c r="K187" s="31"/>
      <c r="L187" s="34"/>
      <c r="M187" s="35"/>
      <c r="N187" s="31"/>
      <c r="O187" s="31"/>
      <c r="P187" s="31"/>
    </row>
    <row r="188" spans="2:16" s="27" customFormat="1" x14ac:dyDescent="0.2">
      <c r="B188" s="44"/>
      <c r="C188" s="29"/>
      <c r="D188" s="31"/>
      <c r="E188" s="31"/>
      <c r="F188" s="31"/>
      <c r="G188" s="31"/>
      <c r="H188" s="31"/>
      <c r="I188" s="31"/>
      <c r="J188" s="31"/>
      <c r="K188" s="31"/>
      <c r="L188" s="34"/>
      <c r="M188" s="35"/>
      <c r="N188" s="31"/>
      <c r="O188" s="31"/>
      <c r="P188" s="31"/>
    </row>
    <row r="189" spans="2:16" s="27" customFormat="1" x14ac:dyDescent="0.2">
      <c r="B189" s="44"/>
      <c r="C189" s="29"/>
      <c r="D189" s="31"/>
      <c r="E189" s="31"/>
      <c r="F189" s="31"/>
      <c r="G189" s="31"/>
      <c r="H189" s="31"/>
      <c r="I189" s="31"/>
      <c r="J189" s="31"/>
      <c r="K189" s="31"/>
      <c r="L189" s="34"/>
      <c r="M189" s="35"/>
      <c r="N189" s="31"/>
      <c r="O189" s="31"/>
      <c r="P189" s="31"/>
    </row>
    <row r="190" spans="2:16" s="27" customFormat="1" x14ac:dyDescent="0.2">
      <c r="B190" s="44"/>
      <c r="C190" s="29"/>
      <c r="D190" s="31"/>
      <c r="E190" s="31"/>
      <c r="F190" s="31"/>
      <c r="G190" s="31"/>
      <c r="H190" s="31"/>
      <c r="I190" s="31"/>
      <c r="J190" s="31"/>
      <c r="K190" s="31"/>
      <c r="L190" s="34"/>
      <c r="M190" s="35"/>
      <c r="N190" s="31"/>
      <c r="O190" s="31"/>
      <c r="P190" s="31"/>
    </row>
    <row r="191" spans="2:16" s="27" customFormat="1" x14ac:dyDescent="0.2">
      <c r="B191" s="44"/>
      <c r="C191" s="29"/>
      <c r="D191" s="31"/>
      <c r="E191" s="31"/>
      <c r="F191" s="31"/>
      <c r="G191" s="31"/>
      <c r="H191" s="31"/>
      <c r="I191" s="31"/>
      <c r="J191" s="31"/>
      <c r="K191" s="31"/>
      <c r="L191" s="34"/>
      <c r="M191" s="35"/>
      <c r="N191" s="31"/>
      <c r="O191" s="31"/>
      <c r="P191" s="31"/>
    </row>
    <row r="192" spans="2:16" s="27" customFormat="1" x14ac:dyDescent="0.2">
      <c r="B192" s="44"/>
      <c r="C192" s="29"/>
      <c r="D192" s="31"/>
      <c r="E192" s="31"/>
      <c r="F192" s="31"/>
      <c r="G192" s="31"/>
      <c r="H192" s="31"/>
      <c r="I192" s="31"/>
      <c r="J192" s="31"/>
      <c r="K192" s="31"/>
      <c r="L192" s="34"/>
      <c r="M192" s="35"/>
      <c r="N192" s="31"/>
      <c r="O192" s="31"/>
      <c r="P192" s="31"/>
    </row>
    <row r="193" spans="2:16" s="27" customFormat="1" x14ac:dyDescent="0.2">
      <c r="B193" s="44"/>
      <c r="C193" s="29"/>
      <c r="D193" s="31"/>
      <c r="E193" s="31"/>
      <c r="F193" s="31"/>
      <c r="G193" s="31"/>
      <c r="H193" s="31"/>
      <c r="I193" s="31"/>
      <c r="J193" s="31"/>
      <c r="K193" s="31"/>
      <c r="L193" s="34"/>
      <c r="M193" s="35"/>
      <c r="N193" s="31"/>
      <c r="O193" s="31"/>
      <c r="P193" s="31"/>
    </row>
    <row r="194" spans="2:16" s="27" customFormat="1" x14ac:dyDescent="0.2">
      <c r="B194" s="44"/>
      <c r="C194" s="29"/>
      <c r="D194" s="31"/>
      <c r="E194" s="31"/>
      <c r="F194" s="31"/>
      <c r="G194" s="31"/>
      <c r="H194" s="31"/>
      <c r="I194" s="31"/>
      <c r="J194" s="31"/>
      <c r="K194" s="31"/>
      <c r="L194" s="34"/>
      <c r="M194" s="35"/>
      <c r="N194" s="31"/>
      <c r="O194" s="31"/>
      <c r="P194" s="31"/>
    </row>
    <row r="195" spans="2:16" s="27" customFormat="1" x14ac:dyDescent="0.2">
      <c r="B195" s="44"/>
      <c r="C195" s="29"/>
      <c r="D195" s="31"/>
      <c r="E195" s="31"/>
      <c r="F195" s="31"/>
      <c r="G195" s="31"/>
      <c r="H195" s="31"/>
      <c r="I195" s="31"/>
      <c r="J195" s="31"/>
      <c r="K195" s="31"/>
      <c r="L195" s="34"/>
      <c r="M195" s="35"/>
      <c r="N195" s="31"/>
      <c r="O195" s="31"/>
      <c r="P195" s="31"/>
    </row>
    <row r="196" spans="2:16" s="27" customFormat="1" x14ac:dyDescent="0.2">
      <c r="B196" s="44"/>
      <c r="C196" s="29"/>
      <c r="D196" s="31"/>
      <c r="E196" s="31"/>
      <c r="F196" s="31"/>
      <c r="G196" s="31"/>
      <c r="H196" s="31"/>
      <c r="I196" s="31"/>
      <c r="J196" s="31"/>
      <c r="K196" s="31"/>
      <c r="L196" s="34"/>
      <c r="M196" s="35"/>
      <c r="N196" s="31"/>
      <c r="O196" s="31"/>
      <c r="P196" s="31"/>
    </row>
    <row r="197" spans="2:16" s="27" customFormat="1" x14ac:dyDescent="0.2">
      <c r="B197" s="44"/>
      <c r="C197" s="29"/>
      <c r="D197" s="31"/>
      <c r="E197" s="31"/>
      <c r="F197" s="31"/>
      <c r="G197" s="31"/>
      <c r="H197" s="31"/>
      <c r="I197" s="31"/>
      <c r="J197" s="31"/>
      <c r="K197" s="31"/>
      <c r="L197" s="34"/>
      <c r="M197" s="35"/>
      <c r="N197" s="31"/>
      <c r="O197" s="31"/>
      <c r="P197" s="31"/>
    </row>
    <row r="198" spans="2:16" s="27" customFormat="1" x14ac:dyDescent="0.2">
      <c r="B198" s="44"/>
      <c r="C198" s="29"/>
      <c r="D198" s="31"/>
      <c r="E198" s="31"/>
      <c r="F198" s="31"/>
      <c r="G198" s="31"/>
      <c r="H198" s="31"/>
      <c r="I198" s="31"/>
      <c r="J198" s="31"/>
      <c r="K198" s="31"/>
      <c r="L198" s="34"/>
      <c r="M198" s="35"/>
      <c r="N198" s="31"/>
      <c r="O198" s="31"/>
      <c r="P198" s="31"/>
    </row>
    <row r="199" spans="2:16" s="27" customFormat="1" x14ac:dyDescent="0.2">
      <c r="B199" s="44"/>
      <c r="C199" s="29"/>
      <c r="D199" s="31"/>
      <c r="E199" s="31"/>
      <c r="F199" s="31"/>
      <c r="G199" s="31"/>
      <c r="H199" s="31"/>
      <c r="I199" s="31"/>
      <c r="J199" s="31"/>
      <c r="K199" s="31"/>
      <c r="L199" s="34"/>
      <c r="M199" s="35"/>
      <c r="N199" s="31"/>
      <c r="O199" s="31"/>
      <c r="P199" s="31"/>
    </row>
    <row r="200" spans="2:16" s="27" customFormat="1" x14ac:dyDescent="0.2">
      <c r="B200" s="44"/>
      <c r="C200" s="29"/>
      <c r="D200" s="31"/>
      <c r="E200" s="31"/>
      <c r="F200" s="31"/>
      <c r="G200" s="31"/>
      <c r="H200" s="31"/>
      <c r="I200" s="31"/>
      <c r="J200" s="31"/>
      <c r="K200" s="31"/>
      <c r="L200" s="34"/>
      <c r="M200" s="35"/>
      <c r="N200" s="31"/>
      <c r="O200" s="31"/>
      <c r="P200" s="31"/>
    </row>
    <row r="201" spans="2:16" s="27" customFormat="1" x14ac:dyDescent="0.2">
      <c r="B201" s="44"/>
      <c r="C201" s="29"/>
      <c r="D201" s="31"/>
      <c r="E201" s="31"/>
      <c r="F201" s="31"/>
      <c r="G201" s="31"/>
      <c r="H201" s="31"/>
      <c r="I201" s="31"/>
      <c r="J201" s="31"/>
      <c r="K201" s="31"/>
      <c r="L201" s="34"/>
      <c r="M201" s="35"/>
      <c r="N201" s="31"/>
      <c r="O201" s="31"/>
      <c r="P201" s="31"/>
    </row>
    <row r="202" spans="2:16" s="27" customFormat="1" x14ac:dyDescent="0.2">
      <c r="B202" s="44"/>
      <c r="C202" s="29"/>
      <c r="D202" s="31"/>
      <c r="E202" s="31"/>
      <c r="F202" s="31"/>
      <c r="G202" s="31"/>
      <c r="H202" s="31"/>
      <c r="I202" s="31"/>
      <c r="J202" s="31"/>
      <c r="K202" s="31"/>
      <c r="L202" s="34"/>
      <c r="M202" s="35"/>
      <c r="N202" s="31"/>
      <c r="O202" s="31"/>
      <c r="P202" s="31"/>
    </row>
    <row r="203" spans="2:16" s="27" customFormat="1" x14ac:dyDescent="0.2">
      <c r="B203" s="44"/>
      <c r="C203" s="29"/>
      <c r="D203" s="31"/>
      <c r="E203" s="31"/>
      <c r="F203" s="31"/>
      <c r="G203" s="31"/>
      <c r="H203" s="31"/>
      <c r="I203" s="31"/>
      <c r="J203" s="31"/>
      <c r="K203" s="31"/>
      <c r="L203" s="34"/>
      <c r="M203" s="35"/>
      <c r="N203" s="31"/>
      <c r="O203" s="31"/>
      <c r="P203" s="31"/>
    </row>
    <row r="204" spans="2:16" s="27" customFormat="1" x14ac:dyDescent="0.2">
      <c r="B204" s="44"/>
      <c r="C204" s="29"/>
      <c r="D204" s="31"/>
      <c r="E204" s="31"/>
      <c r="F204" s="31"/>
      <c r="G204" s="31"/>
      <c r="H204" s="31"/>
      <c r="I204" s="31"/>
      <c r="J204" s="31"/>
      <c r="K204" s="31"/>
      <c r="L204" s="34"/>
      <c r="M204" s="35"/>
      <c r="N204" s="31"/>
      <c r="O204" s="31"/>
      <c r="P204" s="31"/>
    </row>
    <row r="205" spans="2:16" s="27" customFormat="1" x14ac:dyDescent="0.2">
      <c r="B205" s="44"/>
      <c r="C205" s="29"/>
      <c r="D205" s="31"/>
      <c r="E205" s="31"/>
      <c r="F205" s="31"/>
      <c r="G205" s="31"/>
      <c r="H205" s="31"/>
      <c r="I205" s="31"/>
      <c r="J205" s="31"/>
      <c r="K205" s="31"/>
      <c r="L205" s="34"/>
      <c r="M205" s="35"/>
      <c r="N205" s="31"/>
      <c r="O205" s="31"/>
      <c r="P205" s="31"/>
    </row>
    <row r="206" spans="2:16" s="27" customFormat="1" x14ac:dyDescent="0.2">
      <c r="B206" s="44"/>
      <c r="C206" s="29"/>
      <c r="D206" s="31"/>
      <c r="E206" s="31"/>
      <c r="F206" s="31"/>
      <c r="G206" s="31"/>
      <c r="H206" s="31"/>
      <c r="I206" s="31"/>
      <c r="J206" s="31"/>
      <c r="K206" s="31"/>
      <c r="L206" s="34"/>
      <c r="M206" s="35"/>
      <c r="N206" s="31"/>
      <c r="O206" s="31"/>
      <c r="P206" s="31"/>
    </row>
    <row r="207" spans="2:16" s="27" customFormat="1" x14ac:dyDescent="0.2">
      <c r="B207" s="44"/>
      <c r="C207" s="29"/>
      <c r="D207" s="31"/>
      <c r="E207" s="31"/>
      <c r="F207" s="31"/>
      <c r="G207" s="31"/>
      <c r="H207" s="31"/>
      <c r="I207" s="31"/>
      <c r="J207" s="31"/>
      <c r="K207" s="31"/>
      <c r="L207" s="34"/>
      <c r="M207" s="35"/>
      <c r="N207" s="31"/>
      <c r="O207" s="31"/>
      <c r="P207" s="31"/>
    </row>
    <row r="208" spans="2:16" s="27" customFormat="1" x14ac:dyDescent="0.2">
      <c r="B208" s="44"/>
      <c r="C208" s="29"/>
      <c r="D208" s="31"/>
      <c r="E208" s="31"/>
      <c r="F208" s="31"/>
      <c r="G208" s="31"/>
      <c r="H208" s="31"/>
      <c r="I208" s="31"/>
      <c r="J208" s="31"/>
      <c r="K208" s="31"/>
      <c r="L208" s="34"/>
      <c r="M208" s="35"/>
      <c r="N208" s="31"/>
      <c r="O208" s="31"/>
      <c r="P208" s="31"/>
    </row>
    <row r="209" spans="2:16" s="27" customFormat="1" x14ac:dyDescent="0.2">
      <c r="B209" s="44"/>
      <c r="C209" s="29"/>
      <c r="D209" s="31"/>
      <c r="E209" s="31"/>
      <c r="F209" s="31"/>
      <c r="G209" s="31"/>
      <c r="H209" s="31"/>
      <c r="I209" s="31"/>
      <c r="J209" s="31"/>
      <c r="K209" s="31"/>
      <c r="L209" s="34"/>
      <c r="M209" s="35"/>
      <c r="N209" s="31"/>
      <c r="O209" s="31"/>
      <c r="P209" s="31"/>
    </row>
    <row r="210" spans="2:16" s="27" customFormat="1" x14ac:dyDescent="0.2">
      <c r="B210" s="44"/>
      <c r="C210" s="29"/>
      <c r="D210" s="31"/>
      <c r="E210" s="31"/>
      <c r="F210" s="31"/>
      <c r="G210" s="31"/>
      <c r="H210" s="31"/>
      <c r="I210" s="31"/>
      <c r="J210" s="31"/>
      <c r="K210" s="31"/>
      <c r="L210" s="34"/>
      <c r="M210" s="35"/>
      <c r="N210" s="31"/>
      <c r="O210" s="31"/>
      <c r="P210" s="31"/>
    </row>
    <row r="211" spans="2:16" s="27" customFormat="1" x14ac:dyDescent="0.2">
      <c r="B211" s="44"/>
      <c r="C211" s="29"/>
      <c r="D211" s="31"/>
      <c r="E211" s="31"/>
      <c r="F211" s="31"/>
      <c r="G211" s="31"/>
      <c r="H211" s="31"/>
      <c r="I211" s="31"/>
      <c r="J211" s="31"/>
      <c r="K211" s="31"/>
      <c r="L211" s="34"/>
      <c r="M211" s="35"/>
      <c r="N211" s="31"/>
      <c r="O211" s="31"/>
      <c r="P211" s="31"/>
    </row>
    <row r="212" spans="2:16" s="27" customFormat="1" x14ac:dyDescent="0.2">
      <c r="B212" s="44"/>
      <c r="C212" s="29"/>
      <c r="D212" s="31"/>
      <c r="E212" s="31"/>
      <c r="F212" s="31"/>
      <c r="G212" s="31"/>
      <c r="H212" s="31"/>
      <c r="I212" s="31"/>
      <c r="J212" s="31"/>
      <c r="K212" s="31"/>
      <c r="L212" s="34"/>
      <c r="M212" s="35"/>
      <c r="N212" s="31"/>
      <c r="O212" s="31"/>
      <c r="P212" s="31"/>
    </row>
    <row r="213" spans="2:16" s="27" customFormat="1" x14ac:dyDescent="0.2">
      <c r="B213" s="44"/>
      <c r="C213" s="29"/>
      <c r="D213" s="31"/>
      <c r="E213" s="31"/>
      <c r="F213" s="31"/>
      <c r="G213" s="31"/>
      <c r="H213" s="31"/>
      <c r="I213" s="31"/>
      <c r="J213" s="31"/>
      <c r="K213" s="31"/>
      <c r="L213" s="34"/>
      <c r="M213" s="35"/>
      <c r="N213" s="31"/>
      <c r="O213" s="31"/>
      <c r="P213" s="31"/>
    </row>
    <row r="214" spans="2:16" s="27" customFormat="1" x14ac:dyDescent="0.2">
      <c r="B214" s="44"/>
      <c r="C214" s="29"/>
      <c r="D214" s="31"/>
      <c r="E214" s="31"/>
      <c r="F214" s="31"/>
      <c r="G214" s="31"/>
      <c r="H214" s="31"/>
      <c r="I214" s="31"/>
      <c r="J214" s="31"/>
      <c r="K214" s="31"/>
      <c r="L214" s="34"/>
      <c r="M214" s="35"/>
      <c r="N214" s="31"/>
      <c r="O214" s="31"/>
      <c r="P214" s="31"/>
    </row>
    <row r="215" spans="2:16" s="27" customFormat="1" x14ac:dyDescent="0.2">
      <c r="B215" s="44"/>
      <c r="C215" s="29"/>
      <c r="D215" s="31"/>
      <c r="E215" s="31"/>
      <c r="F215" s="31"/>
      <c r="G215" s="31"/>
      <c r="H215" s="31"/>
      <c r="I215" s="31"/>
      <c r="J215" s="31"/>
      <c r="K215" s="31"/>
      <c r="L215" s="34"/>
      <c r="M215" s="35"/>
      <c r="N215" s="31"/>
      <c r="O215" s="31"/>
      <c r="P215" s="31"/>
    </row>
    <row r="216" spans="2:16" s="27" customFormat="1" x14ac:dyDescent="0.2">
      <c r="B216" s="44"/>
      <c r="C216" s="29"/>
      <c r="D216" s="31"/>
      <c r="E216" s="31"/>
      <c r="F216" s="31"/>
      <c r="G216" s="31"/>
      <c r="H216" s="31"/>
      <c r="I216" s="31"/>
      <c r="J216" s="31"/>
      <c r="K216" s="31"/>
      <c r="L216" s="34"/>
      <c r="M216" s="35"/>
      <c r="N216" s="31"/>
      <c r="O216" s="31"/>
      <c r="P216" s="31"/>
    </row>
    <row r="217" spans="2:16" s="27" customFormat="1" x14ac:dyDescent="0.2">
      <c r="B217" s="44"/>
      <c r="C217" s="29"/>
      <c r="D217" s="31"/>
      <c r="E217" s="31"/>
      <c r="F217" s="31"/>
      <c r="G217" s="31"/>
      <c r="H217" s="31"/>
      <c r="I217" s="31"/>
      <c r="J217" s="31"/>
      <c r="K217" s="31"/>
      <c r="L217" s="34"/>
      <c r="M217" s="35"/>
      <c r="N217" s="31"/>
      <c r="O217" s="31"/>
      <c r="P217" s="31"/>
    </row>
    <row r="218" spans="2:16" s="27" customFormat="1" x14ac:dyDescent="0.2">
      <c r="B218" s="44"/>
      <c r="C218" s="29"/>
      <c r="D218" s="31"/>
      <c r="E218" s="31"/>
      <c r="F218" s="31"/>
      <c r="G218" s="31"/>
      <c r="H218" s="31"/>
      <c r="I218" s="31"/>
      <c r="J218" s="31"/>
      <c r="K218" s="31"/>
      <c r="L218" s="34"/>
      <c r="M218" s="35"/>
      <c r="N218" s="31"/>
      <c r="O218" s="31"/>
      <c r="P218" s="31"/>
    </row>
    <row r="219" spans="2:16" s="27" customFormat="1" x14ac:dyDescent="0.2">
      <c r="B219" s="44"/>
      <c r="C219" s="29"/>
      <c r="D219" s="31"/>
      <c r="E219" s="31"/>
      <c r="F219" s="31"/>
      <c r="G219" s="31"/>
      <c r="H219" s="31"/>
      <c r="I219" s="31"/>
      <c r="J219" s="31"/>
      <c r="K219" s="31"/>
      <c r="L219" s="34"/>
      <c r="M219" s="35"/>
      <c r="N219" s="31"/>
      <c r="O219" s="31"/>
      <c r="P219" s="31"/>
    </row>
    <row r="220" spans="2:16" s="27" customFormat="1" x14ac:dyDescent="0.2">
      <c r="B220" s="44"/>
      <c r="C220" s="29"/>
      <c r="D220" s="31"/>
      <c r="E220" s="31"/>
      <c r="F220" s="31"/>
      <c r="G220" s="31"/>
      <c r="H220" s="31"/>
      <c r="I220" s="31"/>
      <c r="J220" s="31"/>
      <c r="K220" s="31"/>
      <c r="L220" s="34"/>
      <c r="M220" s="35"/>
      <c r="N220" s="31"/>
      <c r="O220" s="31"/>
      <c r="P220" s="31"/>
    </row>
    <row r="221" spans="2:16" s="27" customFormat="1" x14ac:dyDescent="0.2">
      <c r="B221" s="44"/>
      <c r="C221" s="29"/>
      <c r="D221" s="31"/>
      <c r="E221" s="31"/>
      <c r="F221" s="31"/>
      <c r="G221" s="31"/>
      <c r="H221" s="31"/>
      <c r="I221" s="31"/>
      <c r="J221" s="31"/>
      <c r="K221" s="31"/>
      <c r="L221" s="34"/>
      <c r="M221" s="35"/>
      <c r="N221" s="31"/>
      <c r="O221" s="31"/>
      <c r="P221" s="31"/>
    </row>
    <row r="222" spans="2:16" s="27" customFormat="1" x14ac:dyDescent="0.2">
      <c r="B222" s="44"/>
      <c r="C222" s="29"/>
      <c r="D222" s="31"/>
      <c r="E222" s="31"/>
      <c r="F222" s="31"/>
      <c r="G222" s="31"/>
      <c r="H222" s="31"/>
      <c r="I222" s="31"/>
      <c r="J222" s="31"/>
      <c r="K222" s="31"/>
      <c r="L222" s="34"/>
      <c r="M222" s="35"/>
      <c r="N222" s="31"/>
      <c r="O222" s="31"/>
      <c r="P222" s="31"/>
    </row>
    <row r="223" spans="2:16" s="27" customFormat="1" x14ac:dyDescent="0.2">
      <c r="B223" s="44"/>
      <c r="C223" s="29"/>
      <c r="D223" s="31"/>
      <c r="E223" s="31"/>
      <c r="F223" s="31"/>
      <c r="G223" s="31"/>
      <c r="H223" s="31"/>
      <c r="I223" s="31"/>
      <c r="J223" s="31"/>
      <c r="K223" s="31"/>
      <c r="L223" s="34"/>
      <c r="M223" s="35"/>
      <c r="N223" s="31"/>
      <c r="O223" s="31"/>
      <c r="P223" s="31"/>
    </row>
    <row r="224" spans="2:16" s="27" customFormat="1" x14ac:dyDescent="0.2">
      <c r="B224" s="44"/>
      <c r="C224" s="29"/>
      <c r="D224" s="31"/>
      <c r="E224" s="31"/>
      <c r="F224" s="31"/>
      <c r="G224" s="31"/>
      <c r="H224" s="31"/>
      <c r="I224" s="31"/>
      <c r="J224" s="31"/>
      <c r="K224" s="31"/>
      <c r="L224" s="34"/>
      <c r="M224" s="35"/>
      <c r="N224" s="31"/>
      <c r="O224" s="31"/>
      <c r="P224" s="31"/>
    </row>
    <row r="225" spans="2:16" s="27" customFormat="1" x14ac:dyDescent="0.2">
      <c r="B225" s="44"/>
      <c r="C225" s="29"/>
      <c r="D225" s="31"/>
      <c r="E225" s="31"/>
      <c r="F225" s="31"/>
      <c r="G225" s="31"/>
      <c r="H225" s="31"/>
      <c r="I225" s="31"/>
      <c r="J225" s="31"/>
      <c r="K225" s="31"/>
      <c r="L225" s="34"/>
      <c r="M225" s="35"/>
      <c r="N225" s="31"/>
      <c r="O225" s="31"/>
      <c r="P225" s="31"/>
    </row>
    <row r="226" spans="2:16" s="27" customFormat="1" x14ac:dyDescent="0.2">
      <c r="B226" s="44"/>
      <c r="C226" s="29"/>
      <c r="D226" s="31"/>
      <c r="E226" s="31"/>
      <c r="F226" s="31"/>
      <c r="G226" s="31"/>
      <c r="H226" s="31"/>
      <c r="I226" s="31"/>
      <c r="J226" s="31"/>
      <c r="K226" s="31"/>
      <c r="L226" s="34"/>
      <c r="M226" s="35"/>
      <c r="N226" s="31"/>
      <c r="O226" s="31"/>
      <c r="P226" s="31"/>
    </row>
    <row r="227" spans="2:16" s="27" customFormat="1" x14ac:dyDescent="0.2">
      <c r="B227" s="44"/>
      <c r="C227" s="29"/>
      <c r="D227" s="31"/>
      <c r="E227" s="31"/>
      <c r="F227" s="31"/>
      <c r="G227" s="31"/>
      <c r="H227" s="31"/>
      <c r="I227" s="31"/>
      <c r="J227" s="31"/>
      <c r="K227" s="31"/>
      <c r="L227" s="34"/>
      <c r="M227" s="35"/>
      <c r="N227" s="31"/>
      <c r="O227" s="31"/>
      <c r="P227" s="31"/>
    </row>
    <row r="228" spans="2:16" s="27" customFormat="1" x14ac:dyDescent="0.2">
      <c r="B228" s="44"/>
      <c r="C228" s="29"/>
      <c r="D228" s="31"/>
      <c r="E228" s="31"/>
      <c r="F228" s="31"/>
      <c r="G228" s="31"/>
      <c r="H228" s="31"/>
      <c r="I228" s="31"/>
      <c r="J228" s="31"/>
      <c r="K228" s="31"/>
      <c r="L228" s="34"/>
      <c r="M228" s="35"/>
      <c r="N228" s="31"/>
      <c r="O228" s="31"/>
      <c r="P228" s="31"/>
    </row>
    <row r="229" spans="2:16" s="27" customFormat="1" x14ac:dyDescent="0.2">
      <c r="B229" s="44"/>
      <c r="C229" s="29"/>
      <c r="D229" s="31"/>
      <c r="E229" s="31"/>
      <c r="F229" s="31"/>
      <c r="G229" s="31"/>
      <c r="H229" s="31"/>
      <c r="I229" s="31"/>
      <c r="J229" s="31"/>
      <c r="K229" s="31"/>
      <c r="L229" s="34"/>
      <c r="M229" s="35"/>
      <c r="N229" s="31"/>
      <c r="O229" s="31"/>
      <c r="P229" s="31"/>
    </row>
    <row r="230" spans="2:16" s="27" customFormat="1" x14ac:dyDescent="0.2">
      <c r="B230" s="44"/>
      <c r="C230" s="29"/>
      <c r="D230" s="31"/>
      <c r="E230" s="31"/>
      <c r="F230" s="31"/>
      <c r="G230" s="31"/>
      <c r="H230" s="31"/>
      <c r="I230" s="31"/>
      <c r="J230" s="31"/>
      <c r="K230" s="31"/>
      <c r="L230" s="34"/>
      <c r="M230" s="35"/>
      <c r="N230" s="31"/>
      <c r="O230" s="31"/>
      <c r="P230" s="31"/>
    </row>
    <row r="231" spans="2:16" s="27" customFormat="1" x14ac:dyDescent="0.2">
      <c r="B231" s="44"/>
      <c r="C231" s="29"/>
      <c r="D231" s="31"/>
      <c r="E231" s="31"/>
      <c r="F231" s="31"/>
      <c r="G231" s="31"/>
      <c r="H231" s="31"/>
      <c r="I231" s="31"/>
      <c r="J231" s="31"/>
      <c r="K231" s="31"/>
      <c r="L231" s="34"/>
      <c r="M231" s="35"/>
      <c r="N231" s="31"/>
      <c r="O231" s="31"/>
      <c r="P231" s="31"/>
    </row>
    <row r="232" spans="2:16" s="27" customFormat="1" x14ac:dyDescent="0.2">
      <c r="B232" s="44"/>
      <c r="C232" s="29"/>
      <c r="D232" s="31"/>
      <c r="E232" s="31"/>
      <c r="F232" s="31"/>
      <c r="G232" s="31"/>
      <c r="H232" s="31"/>
      <c r="I232" s="31"/>
      <c r="J232" s="31"/>
      <c r="K232" s="31"/>
      <c r="L232" s="34"/>
      <c r="M232" s="35"/>
      <c r="N232" s="31"/>
      <c r="O232" s="31"/>
      <c r="P232" s="31"/>
    </row>
    <row r="233" spans="2:16" s="27" customFormat="1" x14ac:dyDescent="0.2">
      <c r="B233" s="44"/>
      <c r="C233" s="29"/>
      <c r="D233" s="31"/>
      <c r="E233" s="31"/>
      <c r="F233" s="31"/>
      <c r="G233" s="31"/>
      <c r="H233" s="31"/>
      <c r="I233" s="31"/>
      <c r="J233" s="31"/>
      <c r="K233" s="31"/>
      <c r="L233" s="34"/>
      <c r="M233" s="35"/>
      <c r="N233" s="31"/>
      <c r="O233" s="31"/>
      <c r="P233" s="31"/>
    </row>
    <row r="234" spans="2:16" s="27" customFormat="1" x14ac:dyDescent="0.2">
      <c r="B234" s="44"/>
      <c r="C234" s="29"/>
      <c r="D234" s="31"/>
      <c r="E234" s="31"/>
      <c r="F234" s="31"/>
      <c r="G234" s="31"/>
      <c r="H234" s="31"/>
      <c r="I234" s="31"/>
      <c r="J234" s="31"/>
      <c r="K234" s="31"/>
      <c r="L234" s="34"/>
      <c r="M234" s="35"/>
      <c r="N234" s="31"/>
      <c r="O234" s="31"/>
      <c r="P234" s="31"/>
    </row>
    <row r="235" spans="2:16" s="27" customFormat="1" x14ac:dyDescent="0.2">
      <c r="B235" s="44"/>
      <c r="C235" s="29"/>
      <c r="D235" s="31"/>
      <c r="E235" s="31"/>
      <c r="F235" s="31"/>
      <c r="G235" s="31"/>
      <c r="H235" s="31"/>
      <c r="I235" s="31"/>
      <c r="J235" s="31"/>
      <c r="K235" s="31"/>
      <c r="L235" s="34"/>
      <c r="M235" s="35"/>
      <c r="N235" s="31"/>
      <c r="O235" s="31"/>
      <c r="P235" s="31"/>
    </row>
    <row r="236" spans="2:16" s="27" customFormat="1" x14ac:dyDescent="0.2">
      <c r="B236" s="44"/>
      <c r="C236" s="29"/>
      <c r="D236" s="31"/>
      <c r="E236" s="31"/>
      <c r="F236" s="31"/>
      <c r="G236" s="31"/>
      <c r="H236" s="31"/>
      <c r="I236" s="31"/>
      <c r="J236" s="31"/>
      <c r="K236" s="31"/>
      <c r="L236" s="34"/>
      <c r="M236" s="35"/>
      <c r="N236" s="31"/>
      <c r="O236" s="31"/>
      <c r="P236" s="31"/>
    </row>
    <row r="237" spans="2:16" s="27" customFormat="1" x14ac:dyDescent="0.2">
      <c r="B237" s="44"/>
      <c r="C237" s="29"/>
      <c r="D237" s="31"/>
      <c r="E237" s="31"/>
      <c r="F237" s="31"/>
      <c r="G237" s="31"/>
      <c r="H237" s="31"/>
      <c r="I237" s="31"/>
      <c r="J237" s="31"/>
      <c r="K237" s="31"/>
      <c r="L237" s="34"/>
      <c r="M237" s="35"/>
      <c r="N237" s="31"/>
      <c r="O237" s="31"/>
      <c r="P237" s="31"/>
    </row>
    <row r="238" spans="2:16" s="27" customFormat="1" x14ac:dyDescent="0.2">
      <c r="B238" s="44"/>
      <c r="C238" s="29"/>
      <c r="D238" s="31"/>
      <c r="E238" s="31"/>
      <c r="F238" s="31"/>
      <c r="G238" s="31"/>
      <c r="H238" s="31"/>
      <c r="I238" s="31"/>
      <c r="J238" s="31"/>
      <c r="K238" s="31"/>
      <c r="L238" s="34"/>
      <c r="M238" s="35"/>
      <c r="N238" s="31"/>
      <c r="O238" s="31"/>
      <c r="P238" s="31"/>
    </row>
    <row r="239" spans="2:16" s="27" customFormat="1" x14ac:dyDescent="0.2">
      <c r="B239" s="44"/>
      <c r="C239" s="29"/>
      <c r="D239" s="31"/>
      <c r="E239" s="31"/>
      <c r="F239" s="31"/>
      <c r="G239" s="31"/>
      <c r="H239" s="31"/>
      <c r="I239" s="31"/>
      <c r="J239" s="31"/>
      <c r="K239" s="31"/>
      <c r="L239" s="34"/>
      <c r="M239" s="35"/>
      <c r="N239" s="31"/>
      <c r="O239" s="31"/>
      <c r="P239" s="31"/>
    </row>
    <row r="240" spans="2:16" s="27" customFormat="1" x14ac:dyDescent="0.2">
      <c r="B240" s="44"/>
      <c r="C240" s="29"/>
      <c r="D240" s="31"/>
      <c r="E240" s="31"/>
      <c r="F240" s="31"/>
      <c r="G240" s="31"/>
      <c r="H240" s="31"/>
      <c r="I240" s="31"/>
      <c r="J240" s="31"/>
      <c r="K240" s="31"/>
      <c r="L240" s="34"/>
      <c r="M240" s="35"/>
      <c r="N240" s="31"/>
      <c r="O240" s="31"/>
      <c r="P240" s="31"/>
    </row>
    <row r="241" spans="2:16" s="27" customFormat="1" x14ac:dyDescent="0.2">
      <c r="B241" s="44"/>
      <c r="C241" s="29"/>
      <c r="D241" s="31"/>
      <c r="E241" s="31"/>
      <c r="F241" s="31"/>
      <c r="G241" s="31"/>
      <c r="H241" s="31"/>
      <c r="I241" s="31"/>
      <c r="J241" s="31"/>
      <c r="K241" s="31"/>
      <c r="L241" s="34"/>
      <c r="M241" s="35"/>
      <c r="N241" s="31"/>
      <c r="O241" s="31"/>
      <c r="P241" s="31"/>
    </row>
    <row r="242" spans="2:16" s="27" customFormat="1" x14ac:dyDescent="0.2">
      <c r="B242" s="44"/>
      <c r="C242" s="29"/>
      <c r="D242" s="31"/>
      <c r="E242" s="31"/>
      <c r="F242" s="31"/>
      <c r="G242" s="31"/>
      <c r="H242" s="31"/>
      <c r="I242" s="31"/>
      <c r="J242" s="31"/>
      <c r="K242" s="31"/>
      <c r="L242" s="34"/>
      <c r="M242" s="35"/>
      <c r="N242" s="31"/>
      <c r="O242" s="31"/>
      <c r="P242" s="31"/>
    </row>
    <row r="243" spans="2:16" s="27" customFormat="1" x14ac:dyDescent="0.2">
      <c r="B243" s="44"/>
      <c r="C243" s="29"/>
      <c r="D243" s="31"/>
      <c r="E243" s="31"/>
      <c r="F243" s="31"/>
      <c r="G243" s="31"/>
      <c r="H243" s="31"/>
      <c r="I243" s="31"/>
      <c r="J243" s="31"/>
      <c r="K243" s="31"/>
      <c r="L243" s="34"/>
      <c r="M243" s="35"/>
      <c r="N243" s="31"/>
      <c r="O243" s="31"/>
      <c r="P243" s="31"/>
    </row>
    <row r="244" spans="2:16" s="27" customFormat="1" x14ac:dyDescent="0.2">
      <c r="B244" s="44"/>
      <c r="C244" s="29"/>
      <c r="D244" s="31"/>
      <c r="E244" s="31"/>
      <c r="F244" s="31"/>
      <c r="G244" s="31"/>
      <c r="H244" s="31"/>
      <c r="I244" s="31"/>
      <c r="J244" s="31"/>
      <c r="K244" s="31"/>
      <c r="L244" s="34"/>
      <c r="M244" s="35"/>
      <c r="N244" s="31"/>
      <c r="O244" s="31"/>
      <c r="P244" s="31"/>
    </row>
    <row r="245" spans="2:16" s="27" customFormat="1" x14ac:dyDescent="0.2">
      <c r="B245" s="44"/>
      <c r="C245" s="29"/>
      <c r="D245" s="31"/>
      <c r="E245" s="31"/>
      <c r="F245" s="31"/>
      <c r="G245" s="31"/>
      <c r="H245" s="31"/>
      <c r="I245" s="31"/>
      <c r="J245" s="31"/>
      <c r="K245" s="31"/>
      <c r="L245" s="34"/>
      <c r="M245" s="35"/>
      <c r="N245" s="31"/>
      <c r="O245" s="31"/>
      <c r="P245" s="31"/>
    </row>
    <row r="246" spans="2:16" s="27" customFormat="1" x14ac:dyDescent="0.2">
      <c r="B246" s="44"/>
      <c r="C246" s="29"/>
      <c r="D246" s="31"/>
      <c r="E246" s="31"/>
      <c r="F246" s="31"/>
      <c r="G246" s="31"/>
      <c r="H246" s="31"/>
      <c r="I246" s="31"/>
      <c r="J246" s="31"/>
      <c r="K246" s="31"/>
      <c r="L246" s="34"/>
      <c r="M246" s="35"/>
      <c r="N246" s="31"/>
      <c r="O246" s="31"/>
      <c r="P246" s="31"/>
    </row>
    <row r="247" spans="2:16" x14ac:dyDescent="0.2">
      <c r="B247" s="45"/>
      <c r="L247" s="36"/>
      <c r="M247" s="37"/>
    </row>
    <row r="248" spans="2:16" x14ac:dyDescent="0.2">
      <c r="B248" s="45"/>
      <c r="L248" s="36"/>
      <c r="M248" s="37"/>
    </row>
    <row r="249" spans="2:16" x14ac:dyDescent="0.2">
      <c r="B249" s="45"/>
      <c r="L249" s="36"/>
      <c r="M249" s="37"/>
    </row>
    <row r="250" spans="2:16" x14ac:dyDescent="0.2">
      <c r="B250" s="45"/>
      <c r="L250" s="36"/>
      <c r="M250" s="37"/>
    </row>
    <row r="251" spans="2:16" x14ac:dyDescent="0.2">
      <c r="B251" s="45"/>
      <c r="L251" s="36"/>
      <c r="M251" s="37"/>
    </row>
    <row r="252" spans="2:16" x14ac:dyDescent="0.2">
      <c r="B252" s="45"/>
      <c r="L252" s="36"/>
      <c r="M252" s="37"/>
    </row>
    <row r="253" spans="2:16" x14ac:dyDescent="0.2">
      <c r="B253" s="45"/>
      <c r="L253" s="36"/>
      <c r="M253" s="37"/>
    </row>
    <row r="254" spans="2:16" x14ac:dyDescent="0.2">
      <c r="B254" s="45"/>
      <c r="L254" s="36"/>
      <c r="M254" s="37"/>
    </row>
    <row r="255" spans="2:16" x14ac:dyDescent="0.2">
      <c r="B255" s="45"/>
      <c r="L255" s="36"/>
      <c r="M255" s="37"/>
    </row>
    <row r="256" spans="2:16" x14ac:dyDescent="0.2">
      <c r="B256" s="45"/>
      <c r="L256" s="36"/>
      <c r="M256" s="37"/>
    </row>
    <row r="257" spans="2:13" x14ac:dyDescent="0.2">
      <c r="B257" s="45"/>
      <c r="L257" s="36"/>
      <c r="M257" s="37"/>
    </row>
    <row r="258" spans="2:13" x14ac:dyDescent="0.2">
      <c r="B258" s="45"/>
      <c r="L258" s="36"/>
      <c r="M258" s="37"/>
    </row>
    <row r="259" spans="2:13" x14ac:dyDescent="0.2">
      <c r="B259" s="45"/>
      <c r="L259" s="36"/>
      <c r="M259" s="37"/>
    </row>
    <row r="260" spans="2:13" x14ac:dyDescent="0.2">
      <c r="B260" s="45"/>
      <c r="L260" s="36"/>
      <c r="M260" s="37"/>
    </row>
    <row r="261" spans="2:13" x14ac:dyDescent="0.2">
      <c r="B261" s="45"/>
      <c r="L261" s="36"/>
      <c r="M261" s="37"/>
    </row>
    <row r="262" spans="2:13" x14ac:dyDescent="0.2">
      <c r="B262" s="45"/>
      <c r="L262" s="36"/>
      <c r="M262" s="37"/>
    </row>
    <row r="263" spans="2:13" x14ac:dyDescent="0.2">
      <c r="B263" s="45"/>
      <c r="L263" s="36"/>
      <c r="M263" s="37"/>
    </row>
    <row r="264" spans="2:13" x14ac:dyDescent="0.2">
      <c r="B264" s="45"/>
      <c r="L264" s="36"/>
      <c r="M264" s="37"/>
    </row>
    <row r="265" spans="2:13" x14ac:dyDescent="0.2">
      <c r="B265" s="45"/>
      <c r="L265" s="36"/>
      <c r="M265" s="37"/>
    </row>
    <row r="266" spans="2:13" x14ac:dyDescent="0.2">
      <c r="B266" s="45"/>
      <c r="L266" s="36"/>
      <c r="M266" s="37"/>
    </row>
    <row r="267" spans="2:13" x14ac:dyDescent="0.2">
      <c r="B267" s="45"/>
      <c r="L267" s="36"/>
      <c r="M267" s="37"/>
    </row>
    <row r="268" spans="2:13" x14ac:dyDescent="0.2">
      <c r="B268" s="45"/>
      <c r="L268" s="36"/>
      <c r="M268" s="37"/>
    </row>
    <row r="269" spans="2:13" x14ac:dyDescent="0.2">
      <c r="B269" s="45"/>
      <c r="L269" s="36"/>
      <c r="M269" s="37"/>
    </row>
    <row r="270" spans="2:13" x14ac:dyDescent="0.2">
      <c r="B270" s="45"/>
      <c r="L270" s="36"/>
      <c r="M270" s="37"/>
    </row>
    <row r="271" spans="2:13" x14ac:dyDescent="0.2">
      <c r="B271" s="45"/>
      <c r="L271" s="36"/>
      <c r="M271" s="37"/>
    </row>
    <row r="272" spans="2:13" x14ac:dyDescent="0.2">
      <c r="B272" s="45"/>
      <c r="L272" s="36"/>
      <c r="M272" s="37"/>
    </row>
    <row r="273" spans="2:13" x14ac:dyDescent="0.2">
      <c r="B273" s="45"/>
      <c r="L273" s="36"/>
      <c r="M273" s="37"/>
    </row>
    <row r="274" spans="2:13" x14ac:dyDescent="0.2">
      <c r="B274" s="45"/>
      <c r="L274" s="36"/>
      <c r="M274" s="37"/>
    </row>
    <row r="275" spans="2:13" x14ac:dyDescent="0.2">
      <c r="B275" s="45"/>
      <c r="L275" s="36"/>
      <c r="M275" s="37"/>
    </row>
    <row r="276" spans="2:13" x14ac:dyDescent="0.2">
      <c r="B276" s="45"/>
      <c r="L276" s="36"/>
      <c r="M276" s="37"/>
    </row>
    <row r="277" spans="2:13" x14ac:dyDescent="0.2">
      <c r="B277" s="45"/>
      <c r="L277" s="36"/>
      <c r="M277" s="37"/>
    </row>
    <row r="278" spans="2:13" x14ac:dyDescent="0.2">
      <c r="B278" s="45"/>
      <c r="L278" s="36"/>
      <c r="M278" s="37"/>
    </row>
    <row r="279" spans="2:13" x14ac:dyDescent="0.2">
      <c r="B279" s="45"/>
      <c r="L279" s="36"/>
      <c r="M279" s="37"/>
    </row>
    <row r="280" spans="2:13" x14ac:dyDescent="0.2">
      <c r="B280" s="45"/>
      <c r="L280" s="36"/>
      <c r="M280" s="37"/>
    </row>
    <row r="281" spans="2:13" x14ac:dyDescent="0.2">
      <c r="B281" s="45"/>
      <c r="L281" s="36"/>
      <c r="M281" s="37"/>
    </row>
    <row r="282" spans="2:13" x14ac:dyDescent="0.2">
      <c r="B282" s="45"/>
      <c r="L282" s="36"/>
      <c r="M282" s="37"/>
    </row>
    <row r="283" spans="2:13" x14ac:dyDescent="0.2">
      <c r="B283" s="45"/>
      <c r="L283" s="36"/>
      <c r="M283" s="37"/>
    </row>
    <row r="284" spans="2:13" x14ac:dyDescent="0.2">
      <c r="B284" s="45"/>
      <c r="L284" s="36"/>
      <c r="M284" s="37"/>
    </row>
    <row r="285" spans="2:13" x14ac:dyDescent="0.2">
      <c r="B285" s="45"/>
      <c r="L285" s="36"/>
      <c r="M285" s="37"/>
    </row>
    <row r="286" spans="2:13" x14ac:dyDescent="0.2">
      <c r="B286" s="45"/>
      <c r="L286" s="36"/>
      <c r="M286" s="37"/>
    </row>
    <row r="287" spans="2:13" x14ac:dyDescent="0.2">
      <c r="B287" s="45"/>
      <c r="L287" s="36"/>
      <c r="M287" s="37"/>
    </row>
    <row r="288" spans="2:13" x14ac:dyDescent="0.2">
      <c r="B288" s="45"/>
      <c r="L288" s="36"/>
      <c r="M288" s="37"/>
    </row>
    <row r="289" spans="2:13" x14ac:dyDescent="0.2">
      <c r="B289" s="45"/>
      <c r="L289" s="36"/>
      <c r="M289" s="37"/>
    </row>
    <row r="290" spans="2:13" x14ac:dyDescent="0.2">
      <c r="B290" s="45"/>
      <c r="L290" s="36"/>
      <c r="M290" s="37"/>
    </row>
    <row r="291" spans="2:13" x14ac:dyDescent="0.2">
      <c r="B291" s="45"/>
      <c r="L291" s="36"/>
      <c r="M291" s="37"/>
    </row>
    <row r="292" spans="2:13" x14ac:dyDescent="0.2">
      <c r="B292" s="45"/>
      <c r="L292" s="36"/>
      <c r="M292" s="37"/>
    </row>
    <row r="293" spans="2:13" x14ac:dyDescent="0.2">
      <c r="B293" s="45"/>
      <c r="L293" s="36"/>
      <c r="M293" s="37"/>
    </row>
    <row r="294" spans="2:13" x14ac:dyDescent="0.2">
      <c r="B294" s="45"/>
      <c r="L294" s="36"/>
      <c r="M294" s="37"/>
    </row>
    <row r="295" spans="2:13" x14ac:dyDescent="0.2">
      <c r="B295" s="45"/>
      <c r="L295" s="36"/>
      <c r="M295" s="37"/>
    </row>
    <row r="296" spans="2:13" x14ac:dyDescent="0.2">
      <c r="B296" s="45"/>
      <c r="L296" s="36"/>
      <c r="M296" s="37"/>
    </row>
    <row r="297" spans="2:13" x14ac:dyDescent="0.2">
      <c r="B297" s="45"/>
      <c r="L297" s="36"/>
      <c r="M297" s="37"/>
    </row>
    <row r="298" spans="2:13" x14ac:dyDescent="0.2">
      <c r="B298" s="45"/>
      <c r="L298" s="36"/>
      <c r="M298" s="37"/>
    </row>
    <row r="299" spans="2:13" x14ac:dyDescent="0.2">
      <c r="B299" s="45"/>
      <c r="L299" s="36"/>
      <c r="M299" s="37"/>
    </row>
    <row r="300" spans="2:13" x14ac:dyDescent="0.2">
      <c r="B300" s="45"/>
      <c r="L300" s="36"/>
      <c r="M300" s="37"/>
    </row>
    <row r="301" spans="2:13" x14ac:dyDescent="0.2">
      <c r="B301" s="45"/>
      <c r="L301" s="36"/>
      <c r="M301" s="37"/>
    </row>
    <row r="302" spans="2:13" x14ac:dyDescent="0.2">
      <c r="B302" s="45"/>
      <c r="L302" s="36"/>
      <c r="M302" s="37"/>
    </row>
    <row r="303" spans="2:13" x14ac:dyDescent="0.2">
      <c r="B303" s="45"/>
      <c r="L303" s="36"/>
      <c r="M303" s="37"/>
    </row>
    <row r="304" spans="2:13" x14ac:dyDescent="0.2">
      <c r="B304" s="45"/>
      <c r="L304" s="36"/>
      <c r="M304" s="37"/>
    </row>
    <row r="305" spans="2:13" x14ac:dyDescent="0.2">
      <c r="B305" s="45"/>
      <c r="L305" s="36"/>
      <c r="M305" s="37"/>
    </row>
    <row r="306" spans="2:13" x14ac:dyDescent="0.2">
      <c r="B306" s="45"/>
      <c r="L306" s="36"/>
      <c r="M306" s="37"/>
    </row>
    <row r="307" spans="2:13" x14ac:dyDescent="0.2">
      <c r="B307" s="45"/>
      <c r="L307" s="36"/>
      <c r="M307" s="37"/>
    </row>
    <row r="308" spans="2:13" x14ac:dyDescent="0.2">
      <c r="B308" s="45"/>
      <c r="L308" s="36"/>
      <c r="M308" s="37"/>
    </row>
    <row r="309" spans="2:13" x14ac:dyDescent="0.2">
      <c r="B309" s="45"/>
      <c r="L309" s="36"/>
      <c r="M309" s="37"/>
    </row>
    <row r="310" spans="2:13" x14ac:dyDescent="0.2">
      <c r="B310" s="45"/>
      <c r="L310" s="36"/>
      <c r="M310" s="37"/>
    </row>
    <row r="311" spans="2:13" x14ac:dyDescent="0.2">
      <c r="B311" s="45"/>
      <c r="L311" s="36"/>
      <c r="M311" s="37"/>
    </row>
    <row r="312" spans="2:13" x14ac:dyDescent="0.2">
      <c r="B312" s="45"/>
      <c r="L312" s="36"/>
      <c r="M312" s="37"/>
    </row>
    <row r="313" spans="2:13" x14ac:dyDescent="0.2">
      <c r="B313" s="45"/>
      <c r="L313" s="36"/>
      <c r="M313" s="37"/>
    </row>
    <row r="314" spans="2:13" x14ac:dyDescent="0.2">
      <c r="B314" s="45"/>
      <c r="L314" s="36"/>
      <c r="M314" s="37"/>
    </row>
    <row r="315" spans="2:13" x14ac:dyDescent="0.2">
      <c r="B315" s="45"/>
      <c r="L315" s="36"/>
      <c r="M315" s="37"/>
    </row>
    <row r="316" spans="2:13" x14ac:dyDescent="0.2">
      <c r="B316" s="45"/>
      <c r="L316" s="36"/>
      <c r="M316" s="37"/>
    </row>
    <row r="317" spans="2:13" x14ac:dyDescent="0.2">
      <c r="B317" s="45"/>
      <c r="L317" s="36"/>
      <c r="M317" s="37"/>
    </row>
    <row r="318" spans="2:13" x14ac:dyDescent="0.2">
      <c r="B318" s="45"/>
      <c r="L318" s="36"/>
      <c r="M318" s="37"/>
    </row>
    <row r="319" spans="2:13" x14ac:dyDescent="0.2">
      <c r="B319" s="45"/>
      <c r="L319" s="36"/>
      <c r="M319" s="37"/>
    </row>
    <row r="320" spans="2:13" x14ac:dyDescent="0.2">
      <c r="B320" s="45"/>
      <c r="L320" s="36"/>
      <c r="M320" s="37"/>
    </row>
    <row r="321" spans="2:13" x14ac:dyDescent="0.2">
      <c r="B321" s="45"/>
      <c r="L321" s="36"/>
      <c r="M321" s="37"/>
    </row>
    <row r="322" spans="2:13" x14ac:dyDescent="0.2">
      <c r="B322" s="45"/>
      <c r="L322" s="36"/>
      <c r="M322" s="37"/>
    </row>
    <row r="323" spans="2:13" x14ac:dyDescent="0.2">
      <c r="B323" s="45"/>
      <c r="L323" s="36"/>
      <c r="M323" s="37"/>
    </row>
    <row r="324" spans="2:13" x14ac:dyDescent="0.2">
      <c r="B324" s="45"/>
      <c r="L324" s="36"/>
      <c r="M324" s="37"/>
    </row>
    <row r="325" spans="2:13" x14ac:dyDescent="0.2">
      <c r="B325" s="45"/>
      <c r="L325" s="36"/>
      <c r="M325" s="37"/>
    </row>
    <row r="326" spans="2:13" x14ac:dyDescent="0.2">
      <c r="B326" s="45"/>
      <c r="L326" s="36"/>
      <c r="M326" s="37"/>
    </row>
    <row r="327" spans="2:13" x14ac:dyDescent="0.2">
      <c r="B327" s="45"/>
      <c r="L327" s="36"/>
      <c r="M327" s="37"/>
    </row>
    <row r="328" spans="2:13" x14ac:dyDescent="0.2">
      <c r="B328" s="45"/>
      <c r="L328" s="36"/>
      <c r="M328" s="37"/>
    </row>
    <row r="329" spans="2:13" x14ac:dyDescent="0.2">
      <c r="B329" s="45"/>
      <c r="L329" s="36"/>
      <c r="M329" s="37"/>
    </row>
    <row r="330" spans="2:13" x14ac:dyDescent="0.2">
      <c r="B330" s="45"/>
      <c r="L330" s="36"/>
      <c r="M330" s="37"/>
    </row>
    <row r="331" spans="2:13" x14ac:dyDescent="0.2">
      <c r="B331" s="45"/>
      <c r="L331" s="36"/>
      <c r="M331" s="37"/>
    </row>
    <row r="332" spans="2:13" x14ac:dyDescent="0.2">
      <c r="B332" s="45"/>
      <c r="L332" s="36"/>
      <c r="M332" s="37"/>
    </row>
    <row r="333" spans="2:13" x14ac:dyDescent="0.2">
      <c r="B333" s="45"/>
      <c r="L333" s="36"/>
      <c r="M333" s="37"/>
    </row>
    <row r="334" spans="2:13" x14ac:dyDescent="0.2">
      <c r="B334" s="45"/>
      <c r="L334" s="36"/>
      <c r="M334" s="37"/>
    </row>
    <row r="335" spans="2:13" x14ac:dyDescent="0.2">
      <c r="B335" s="45"/>
      <c r="L335" s="36"/>
      <c r="M335" s="37"/>
    </row>
    <row r="336" spans="2:13" x14ac:dyDescent="0.2">
      <c r="B336" s="45"/>
      <c r="L336" s="36"/>
      <c r="M336" s="37"/>
    </row>
    <row r="337" spans="2:13" x14ac:dyDescent="0.2">
      <c r="B337" s="45"/>
      <c r="L337" s="36"/>
      <c r="M337" s="37"/>
    </row>
    <row r="338" spans="2:13" x14ac:dyDescent="0.2">
      <c r="B338" s="45"/>
      <c r="L338" s="36"/>
      <c r="M338" s="37"/>
    </row>
    <row r="339" spans="2:13" x14ac:dyDescent="0.2">
      <c r="B339" s="45"/>
      <c r="L339" s="36"/>
      <c r="M339" s="37"/>
    </row>
    <row r="340" spans="2:13" x14ac:dyDescent="0.2">
      <c r="B340" s="45"/>
      <c r="L340" s="36"/>
      <c r="M340" s="37"/>
    </row>
    <row r="341" spans="2:13" x14ac:dyDescent="0.2">
      <c r="B341" s="45"/>
      <c r="L341" s="36"/>
      <c r="M341" s="37"/>
    </row>
    <row r="342" spans="2:13" x14ac:dyDescent="0.2">
      <c r="B342" s="45"/>
      <c r="L342" s="36"/>
      <c r="M342" s="37"/>
    </row>
    <row r="343" spans="2:13" x14ac:dyDescent="0.2">
      <c r="B343" s="45"/>
      <c r="L343" s="36"/>
      <c r="M343" s="37"/>
    </row>
    <row r="344" spans="2:13" x14ac:dyDescent="0.2">
      <c r="B344" s="45"/>
      <c r="L344" s="36"/>
      <c r="M344" s="37"/>
    </row>
    <row r="345" spans="2:13" x14ac:dyDescent="0.2">
      <c r="B345" s="45"/>
      <c r="L345" s="36"/>
      <c r="M345" s="37"/>
    </row>
    <row r="346" spans="2:13" x14ac:dyDescent="0.2">
      <c r="B346" s="45"/>
      <c r="L346" s="36"/>
      <c r="M346" s="37"/>
    </row>
    <row r="347" spans="2:13" x14ac:dyDescent="0.2">
      <c r="B347" s="45"/>
      <c r="L347" s="36"/>
      <c r="M347" s="37"/>
    </row>
    <row r="348" spans="2:13" x14ac:dyDescent="0.2">
      <c r="B348" s="45"/>
      <c r="L348" s="36"/>
      <c r="M348" s="37"/>
    </row>
    <row r="349" spans="2:13" x14ac:dyDescent="0.2">
      <c r="B349" s="45"/>
      <c r="L349" s="36"/>
      <c r="M349" s="37"/>
    </row>
    <row r="350" spans="2:13" x14ac:dyDescent="0.2">
      <c r="B350" s="45"/>
      <c r="L350" s="36"/>
      <c r="M350" s="37"/>
    </row>
    <row r="351" spans="2:13" x14ac:dyDescent="0.2">
      <c r="B351" s="45"/>
      <c r="L351" s="36"/>
      <c r="M351" s="37"/>
    </row>
    <row r="352" spans="2:13" x14ac:dyDescent="0.2">
      <c r="B352" s="45"/>
      <c r="L352" s="36"/>
      <c r="M352" s="37"/>
    </row>
    <row r="353" spans="2:13" x14ac:dyDescent="0.2">
      <c r="B353" s="45"/>
      <c r="L353" s="36"/>
      <c r="M353" s="37"/>
    </row>
    <row r="354" spans="2:13" x14ac:dyDescent="0.2">
      <c r="B354" s="45"/>
      <c r="L354" s="36"/>
      <c r="M354" s="37"/>
    </row>
    <row r="355" spans="2:13" x14ac:dyDescent="0.2">
      <c r="B355" s="45"/>
      <c r="L355" s="36"/>
      <c r="M355" s="37"/>
    </row>
    <row r="356" spans="2:13" x14ac:dyDescent="0.2">
      <c r="B356" s="45"/>
      <c r="L356" s="36"/>
      <c r="M356" s="37"/>
    </row>
    <row r="357" spans="2:13" x14ac:dyDescent="0.2">
      <c r="B357" s="45"/>
      <c r="L357" s="36"/>
      <c r="M357" s="37"/>
    </row>
    <row r="358" spans="2:13" x14ac:dyDescent="0.2">
      <c r="B358" s="45"/>
      <c r="L358" s="36"/>
      <c r="M358" s="37"/>
    </row>
    <row r="359" spans="2:13" x14ac:dyDescent="0.2">
      <c r="B359" s="45"/>
      <c r="L359" s="36"/>
      <c r="M359" s="37"/>
    </row>
    <row r="360" spans="2:13" x14ac:dyDescent="0.2">
      <c r="B360" s="45"/>
      <c r="L360" s="36"/>
      <c r="M360" s="37"/>
    </row>
    <row r="361" spans="2:13" x14ac:dyDescent="0.2">
      <c r="B361" s="45"/>
      <c r="L361" s="36"/>
      <c r="M361" s="37"/>
    </row>
    <row r="362" spans="2:13" x14ac:dyDescent="0.2">
      <c r="B362" s="45"/>
      <c r="L362" s="36"/>
      <c r="M362" s="37"/>
    </row>
    <row r="363" spans="2:13" x14ac:dyDescent="0.2">
      <c r="B363" s="45"/>
      <c r="L363" s="36"/>
      <c r="M363" s="37"/>
    </row>
    <row r="364" spans="2:13" x14ac:dyDescent="0.2">
      <c r="B364" s="45"/>
      <c r="L364" s="36"/>
      <c r="M364" s="37"/>
    </row>
    <row r="365" spans="2:13" x14ac:dyDescent="0.2">
      <c r="B365" s="45"/>
      <c r="L365" s="36"/>
      <c r="M365" s="37"/>
    </row>
    <row r="366" spans="2:13" x14ac:dyDescent="0.2">
      <c r="B366" s="45"/>
      <c r="L366" s="36"/>
      <c r="M366" s="37"/>
    </row>
    <row r="367" spans="2:13" x14ac:dyDescent="0.2">
      <c r="B367" s="45"/>
      <c r="L367" s="36"/>
      <c r="M367" s="37"/>
    </row>
    <row r="368" spans="2:13" x14ac:dyDescent="0.2">
      <c r="B368" s="45"/>
      <c r="L368" s="36"/>
      <c r="M368" s="37"/>
    </row>
    <row r="369" spans="2:13" x14ac:dyDescent="0.2">
      <c r="B369" s="45"/>
      <c r="L369" s="36"/>
      <c r="M369" s="37"/>
    </row>
    <row r="370" spans="2:13" x14ac:dyDescent="0.2">
      <c r="B370" s="45"/>
      <c r="L370" s="36"/>
      <c r="M370" s="37"/>
    </row>
    <row r="371" spans="2:13" x14ac:dyDescent="0.2">
      <c r="B371" s="45"/>
      <c r="L371" s="36"/>
      <c r="M371" s="37"/>
    </row>
    <row r="372" spans="2:13" x14ac:dyDescent="0.2">
      <c r="B372" s="45"/>
      <c r="L372" s="36"/>
      <c r="M372" s="37"/>
    </row>
    <row r="373" spans="2:13" x14ac:dyDescent="0.2">
      <c r="B373" s="45"/>
      <c r="L373" s="36"/>
      <c r="M373" s="37"/>
    </row>
    <row r="374" spans="2:13" x14ac:dyDescent="0.2">
      <c r="B374" s="45"/>
      <c r="L374" s="36"/>
      <c r="M374" s="37"/>
    </row>
    <row r="375" spans="2:13" x14ac:dyDescent="0.2">
      <c r="B375" s="45"/>
      <c r="L375" s="36"/>
      <c r="M375" s="37"/>
    </row>
    <row r="376" spans="2:13" x14ac:dyDescent="0.2">
      <c r="B376" s="45"/>
      <c r="L376" s="36"/>
      <c r="M376" s="37"/>
    </row>
    <row r="377" spans="2:13" x14ac:dyDescent="0.2">
      <c r="B377" s="45"/>
      <c r="L377" s="36"/>
      <c r="M377" s="37"/>
    </row>
    <row r="378" spans="2:13" x14ac:dyDescent="0.2">
      <c r="B378" s="45"/>
      <c r="L378" s="36"/>
      <c r="M378" s="37"/>
    </row>
    <row r="379" spans="2:13" x14ac:dyDescent="0.2">
      <c r="B379" s="45"/>
      <c r="L379" s="36"/>
      <c r="M379" s="37"/>
    </row>
    <row r="380" spans="2:13" x14ac:dyDescent="0.2">
      <c r="B380" s="45"/>
      <c r="L380" s="36"/>
      <c r="M380" s="37"/>
    </row>
    <row r="381" spans="2:13" x14ac:dyDescent="0.2">
      <c r="B381" s="45"/>
      <c r="L381" s="36"/>
      <c r="M381" s="37"/>
    </row>
    <row r="382" spans="2:13" x14ac:dyDescent="0.2">
      <c r="B382" s="45"/>
      <c r="L382" s="36"/>
      <c r="M382" s="37"/>
    </row>
    <row r="383" spans="2:13" x14ac:dyDescent="0.2">
      <c r="B383" s="45"/>
      <c r="L383" s="36"/>
      <c r="M383" s="37"/>
    </row>
    <row r="384" spans="2:13" x14ac:dyDescent="0.2">
      <c r="B384" s="45"/>
      <c r="L384" s="36"/>
      <c r="M384" s="37"/>
    </row>
    <row r="385" spans="2:13" x14ac:dyDescent="0.2">
      <c r="B385" s="45"/>
      <c r="L385" s="36"/>
      <c r="M385" s="37"/>
    </row>
    <row r="386" spans="2:13" x14ac:dyDescent="0.2">
      <c r="B386" s="45"/>
      <c r="L386" s="36"/>
      <c r="M386" s="37"/>
    </row>
    <row r="387" spans="2:13" x14ac:dyDescent="0.2">
      <c r="B387" s="45"/>
      <c r="L387" s="36"/>
      <c r="M387" s="37"/>
    </row>
    <row r="388" spans="2:13" x14ac:dyDescent="0.2">
      <c r="B388" s="45"/>
      <c r="L388" s="36"/>
      <c r="M388" s="37"/>
    </row>
    <row r="389" spans="2:13" x14ac:dyDescent="0.2">
      <c r="B389" s="45"/>
      <c r="L389" s="36"/>
      <c r="M389" s="37"/>
    </row>
    <row r="390" spans="2:13" x14ac:dyDescent="0.2">
      <c r="B390" s="45"/>
      <c r="L390" s="36"/>
      <c r="M390" s="37"/>
    </row>
    <row r="391" spans="2:13" x14ac:dyDescent="0.2">
      <c r="B391" s="45"/>
      <c r="L391" s="36"/>
      <c r="M391" s="37"/>
    </row>
    <row r="392" spans="2:13" x14ac:dyDescent="0.2">
      <c r="B392" s="45"/>
      <c r="L392" s="36"/>
      <c r="M392" s="37"/>
    </row>
    <row r="393" spans="2:13" x14ac:dyDescent="0.2">
      <c r="B393" s="45"/>
      <c r="L393" s="36"/>
      <c r="M393" s="37"/>
    </row>
    <row r="394" spans="2:13" x14ac:dyDescent="0.2">
      <c r="B394" s="45"/>
      <c r="L394" s="36"/>
      <c r="M394" s="37"/>
    </row>
    <row r="395" spans="2:13" x14ac:dyDescent="0.2">
      <c r="B395" s="45"/>
      <c r="L395" s="36"/>
      <c r="M395" s="37"/>
    </row>
    <row r="396" spans="2:13" x14ac:dyDescent="0.2">
      <c r="B396" s="45"/>
      <c r="L396" s="36"/>
      <c r="M396" s="37"/>
    </row>
    <row r="397" spans="2:13" x14ac:dyDescent="0.2">
      <c r="B397" s="45"/>
      <c r="L397" s="36"/>
      <c r="M397" s="37"/>
    </row>
    <row r="398" spans="2:13" x14ac:dyDescent="0.2">
      <c r="B398" s="45"/>
      <c r="L398" s="36"/>
      <c r="M398" s="37"/>
    </row>
    <row r="399" spans="2:13" x14ac:dyDescent="0.2">
      <c r="B399" s="45"/>
      <c r="L399" s="36"/>
      <c r="M399" s="37"/>
    </row>
    <row r="400" spans="2:13" x14ac:dyDescent="0.2">
      <c r="B400" s="45"/>
      <c r="L400" s="36"/>
      <c r="M400" s="37"/>
    </row>
    <row r="401" spans="2:13" x14ac:dyDescent="0.2">
      <c r="B401" s="45"/>
      <c r="L401" s="36"/>
      <c r="M401" s="37"/>
    </row>
    <row r="402" spans="2:13" x14ac:dyDescent="0.2">
      <c r="B402" s="45"/>
      <c r="L402" s="36"/>
      <c r="M402" s="37"/>
    </row>
    <row r="403" spans="2:13" x14ac:dyDescent="0.2">
      <c r="B403" s="45"/>
      <c r="L403" s="36"/>
      <c r="M403" s="37"/>
    </row>
    <row r="404" spans="2:13" x14ac:dyDescent="0.2">
      <c r="B404" s="45"/>
      <c r="L404" s="36"/>
      <c r="M404" s="37"/>
    </row>
    <row r="405" spans="2:13" x14ac:dyDescent="0.2">
      <c r="B405" s="45"/>
      <c r="L405" s="36"/>
      <c r="M405" s="37"/>
    </row>
    <row r="406" spans="2:13" x14ac:dyDescent="0.2">
      <c r="B406" s="45"/>
      <c r="L406" s="36"/>
      <c r="M406" s="37"/>
    </row>
    <row r="407" spans="2:13" x14ac:dyDescent="0.2">
      <c r="B407" s="45"/>
      <c r="L407" s="36"/>
      <c r="M407" s="37"/>
    </row>
    <row r="408" spans="2:13" x14ac:dyDescent="0.2">
      <c r="B408" s="45"/>
      <c r="L408" s="36"/>
      <c r="M408" s="37"/>
    </row>
    <row r="409" spans="2:13" x14ac:dyDescent="0.2">
      <c r="B409" s="45"/>
      <c r="L409" s="36"/>
      <c r="M409" s="37"/>
    </row>
    <row r="410" spans="2:13" x14ac:dyDescent="0.2">
      <c r="B410" s="45"/>
      <c r="L410" s="36"/>
      <c r="M410" s="37"/>
    </row>
    <row r="411" spans="2:13" x14ac:dyDescent="0.2">
      <c r="B411" s="45"/>
      <c r="L411" s="36"/>
      <c r="M411" s="37"/>
    </row>
    <row r="412" spans="2:13" x14ac:dyDescent="0.2">
      <c r="B412" s="45"/>
      <c r="L412" s="36"/>
      <c r="M412" s="37"/>
    </row>
    <row r="413" spans="2:13" x14ac:dyDescent="0.2">
      <c r="B413" s="45"/>
      <c r="L413" s="36"/>
      <c r="M413" s="37"/>
    </row>
    <row r="414" spans="2:13" x14ac:dyDescent="0.2">
      <c r="B414" s="45"/>
      <c r="L414" s="36"/>
      <c r="M414" s="37"/>
    </row>
    <row r="415" spans="2:13" x14ac:dyDescent="0.2">
      <c r="B415" s="45"/>
      <c r="L415" s="36"/>
      <c r="M415" s="37"/>
    </row>
    <row r="416" spans="2:13" x14ac:dyDescent="0.2">
      <c r="B416" s="45"/>
      <c r="L416" s="36"/>
      <c r="M416" s="37"/>
    </row>
    <row r="417" spans="2:13" x14ac:dyDescent="0.2">
      <c r="B417" s="45"/>
      <c r="L417" s="36"/>
      <c r="M417" s="37"/>
    </row>
    <row r="418" spans="2:13" x14ac:dyDescent="0.2">
      <c r="B418" s="45"/>
      <c r="L418" s="36"/>
      <c r="M418" s="37"/>
    </row>
    <row r="419" spans="2:13" x14ac:dyDescent="0.2">
      <c r="B419" s="45"/>
      <c r="L419" s="36"/>
      <c r="M419" s="37"/>
    </row>
    <row r="420" spans="2:13" x14ac:dyDescent="0.2">
      <c r="B420" s="45"/>
      <c r="L420" s="36"/>
      <c r="M420" s="37"/>
    </row>
    <row r="421" spans="2:13" x14ac:dyDescent="0.2">
      <c r="B421" s="45"/>
      <c r="L421" s="36"/>
      <c r="M421" s="37"/>
    </row>
    <row r="422" spans="2:13" x14ac:dyDescent="0.2">
      <c r="B422" s="45"/>
      <c r="L422" s="36"/>
      <c r="M422" s="37"/>
    </row>
    <row r="423" spans="2:13" x14ac:dyDescent="0.2">
      <c r="B423" s="45"/>
      <c r="L423" s="36"/>
      <c r="M423" s="37"/>
    </row>
    <row r="424" spans="2:13" x14ac:dyDescent="0.2">
      <c r="B424" s="45"/>
      <c r="L424" s="36"/>
      <c r="M424" s="37"/>
    </row>
    <row r="425" spans="2:13" x14ac:dyDescent="0.2">
      <c r="B425" s="45"/>
      <c r="L425" s="36"/>
      <c r="M425" s="37"/>
    </row>
    <row r="426" spans="2:13" x14ac:dyDescent="0.2">
      <c r="B426" s="45"/>
      <c r="L426" s="36"/>
      <c r="M426" s="37"/>
    </row>
    <row r="427" spans="2:13" x14ac:dyDescent="0.2">
      <c r="B427" s="45"/>
      <c r="L427" s="36"/>
      <c r="M427" s="37"/>
    </row>
    <row r="428" spans="2:13" x14ac:dyDescent="0.2">
      <c r="B428" s="45"/>
      <c r="L428" s="36"/>
      <c r="M428" s="37"/>
    </row>
    <row r="429" spans="2:13" x14ac:dyDescent="0.2">
      <c r="B429" s="45"/>
      <c r="L429" s="36"/>
      <c r="M429" s="37"/>
    </row>
    <row r="430" spans="2:13" x14ac:dyDescent="0.2">
      <c r="B430" s="45"/>
      <c r="L430" s="36"/>
      <c r="M430" s="37"/>
    </row>
    <row r="431" spans="2:13" x14ac:dyDescent="0.2">
      <c r="B431" s="45"/>
      <c r="L431" s="36"/>
      <c r="M431" s="37"/>
    </row>
    <row r="432" spans="2:13" x14ac:dyDescent="0.2">
      <c r="B432" s="45"/>
      <c r="L432" s="36"/>
      <c r="M432" s="37"/>
    </row>
    <row r="433" spans="2:13" x14ac:dyDescent="0.2">
      <c r="B433" s="45"/>
      <c r="L433" s="36"/>
      <c r="M433" s="37"/>
    </row>
    <row r="434" spans="2:13" x14ac:dyDescent="0.2">
      <c r="B434" s="45"/>
      <c r="L434" s="36"/>
      <c r="M434" s="37"/>
    </row>
    <row r="435" spans="2:13" x14ac:dyDescent="0.2">
      <c r="B435" s="45"/>
      <c r="L435" s="36"/>
      <c r="M435" s="37"/>
    </row>
    <row r="436" spans="2:13" x14ac:dyDescent="0.2">
      <c r="B436" s="45"/>
      <c r="L436" s="36"/>
      <c r="M436" s="37"/>
    </row>
    <row r="437" spans="2:13" x14ac:dyDescent="0.2">
      <c r="B437" s="45"/>
      <c r="L437" s="36"/>
      <c r="M437" s="37"/>
    </row>
    <row r="438" spans="2:13" x14ac:dyDescent="0.2">
      <c r="B438" s="45"/>
      <c r="L438" s="36"/>
      <c r="M438" s="37"/>
    </row>
    <row r="439" spans="2:13" x14ac:dyDescent="0.2">
      <c r="B439" s="45"/>
      <c r="L439" s="36"/>
      <c r="M439" s="37"/>
    </row>
    <row r="440" spans="2:13" x14ac:dyDescent="0.2">
      <c r="B440" s="45"/>
      <c r="L440" s="36"/>
      <c r="M440" s="37"/>
    </row>
    <row r="441" spans="2:13" x14ac:dyDescent="0.2">
      <c r="B441" s="45"/>
      <c r="L441" s="36"/>
      <c r="M441" s="37"/>
    </row>
    <row r="442" spans="2:13" x14ac:dyDescent="0.2">
      <c r="B442" s="45"/>
      <c r="L442" s="36"/>
      <c r="M442" s="37"/>
    </row>
    <row r="443" spans="2:13" x14ac:dyDescent="0.2">
      <c r="B443" s="45"/>
      <c r="L443" s="36"/>
      <c r="M443" s="37"/>
    </row>
    <row r="444" spans="2:13" x14ac:dyDescent="0.2">
      <c r="B444" s="45"/>
      <c r="L444" s="36"/>
      <c r="M444" s="37"/>
    </row>
    <row r="445" spans="2:13" x14ac:dyDescent="0.2">
      <c r="B445" s="45"/>
      <c r="L445" s="36"/>
      <c r="M445" s="37"/>
    </row>
    <row r="446" spans="2:13" x14ac:dyDescent="0.2">
      <c r="B446" s="45"/>
      <c r="L446" s="36"/>
      <c r="M446" s="37"/>
    </row>
    <row r="447" spans="2:13" x14ac:dyDescent="0.2">
      <c r="B447" s="45"/>
      <c r="L447" s="36"/>
      <c r="M447" s="37"/>
    </row>
    <row r="448" spans="2:13" x14ac:dyDescent="0.2">
      <c r="B448" s="45"/>
      <c r="L448" s="36"/>
      <c r="M448" s="37"/>
    </row>
    <row r="449" spans="2:13" x14ac:dyDescent="0.2">
      <c r="B449" s="45"/>
      <c r="L449" s="36"/>
      <c r="M449" s="37"/>
    </row>
    <row r="450" spans="2:13" x14ac:dyDescent="0.2">
      <c r="B450" s="45"/>
      <c r="L450" s="36"/>
      <c r="M450" s="37"/>
    </row>
    <row r="451" spans="2:13" x14ac:dyDescent="0.2">
      <c r="B451" s="45"/>
      <c r="L451" s="36"/>
      <c r="M451" s="37"/>
    </row>
    <row r="452" spans="2:13" x14ac:dyDescent="0.2">
      <c r="B452" s="45"/>
      <c r="L452" s="36"/>
      <c r="M452" s="37"/>
    </row>
    <row r="453" spans="2:13" x14ac:dyDescent="0.2">
      <c r="B453" s="45"/>
      <c r="L453" s="36"/>
      <c r="M453" s="37"/>
    </row>
    <row r="454" spans="2:13" x14ac:dyDescent="0.2">
      <c r="B454" s="45"/>
      <c r="L454" s="36"/>
      <c r="M454" s="37"/>
    </row>
    <row r="455" spans="2:13" x14ac:dyDescent="0.2">
      <c r="B455" s="45"/>
      <c r="L455" s="36"/>
      <c r="M455" s="37"/>
    </row>
    <row r="456" spans="2:13" x14ac:dyDescent="0.2">
      <c r="B456" s="45"/>
      <c r="L456" s="36"/>
      <c r="M456" s="37"/>
    </row>
    <row r="457" spans="2:13" x14ac:dyDescent="0.2">
      <c r="B457" s="45"/>
      <c r="L457" s="36"/>
      <c r="M457" s="37"/>
    </row>
    <row r="458" spans="2:13" x14ac:dyDescent="0.2">
      <c r="B458" s="45"/>
      <c r="L458" s="36"/>
      <c r="M458" s="37"/>
    </row>
    <row r="459" spans="2:13" x14ac:dyDescent="0.2">
      <c r="B459" s="45"/>
      <c r="L459" s="36"/>
      <c r="M459" s="37"/>
    </row>
    <row r="460" spans="2:13" x14ac:dyDescent="0.2">
      <c r="B460" s="45"/>
      <c r="L460" s="36"/>
      <c r="M460" s="37"/>
    </row>
    <row r="461" spans="2:13" x14ac:dyDescent="0.2">
      <c r="B461" s="45"/>
      <c r="L461" s="36"/>
      <c r="M461" s="37"/>
    </row>
    <row r="462" spans="2:13" x14ac:dyDescent="0.2">
      <c r="B462" s="45"/>
      <c r="L462" s="36"/>
      <c r="M462" s="37"/>
    </row>
    <row r="463" spans="2:13" x14ac:dyDescent="0.2">
      <c r="B463" s="45"/>
      <c r="L463" s="36"/>
      <c r="M463" s="37"/>
    </row>
    <row r="464" spans="2:13" x14ac:dyDescent="0.2">
      <c r="B464" s="45"/>
      <c r="L464" s="36"/>
      <c r="M464" s="37"/>
    </row>
    <row r="465" spans="2:13" x14ac:dyDescent="0.2">
      <c r="B465" s="45"/>
      <c r="L465" s="36"/>
      <c r="M465" s="37"/>
    </row>
    <row r="466" spans="2:13" x14ac:dyDescent="0.2">
      <c r="B466" s="45"/>
      <c r="L466" s="36"/>
      <c r="M466" s="37"/>
    </row>
    <row r="467" spans="2:13" x14ac:dyDescent="0.2">
      <c r="B467" s="45"/>
      <c r="L467" s="36"/>
      <c r="M467" s="37"/>
    </row>
    <row r="468" spans="2:13" x14ac:dyDescent="0.2">
      <c r="B468" s="45"/>
      <c r="L468" s="36"/>
      <c r="M468" s="37"/>
    </row>
    <row r="469" spans="2:13" x14ac:dyDescent="0.2">
      <c r="B469" s="45"/>
      <c r="L469" s="36"/>
      <c r="M469" s="37"/>
    </row>
    <row r="470" spans="2:13" x14ac:dyDescent="0.2">
      <c r="B470" s="45"/>
      <c r="L470" s="36"/>
      <c r="M470" s="37"/>
    </row>
    <row r="471" spans="2:13" x14ac:dyDescent="0.2">
      <c r="B471" s="45"/>
      <c r="L471" s="36"/>
      <c r="M471" s="37"/>
    </row>
    <row r="472" spans="2:13" x14ac:dyDescent="0.2">
      <c r="B472" s="45"/>
      <c r="L472" s="36"/>
      <c r="M472" s="37"/>
    </row>
    <row r="473" spans="2:13" x14ac:dyDescent="0.2">
      <c r="B473" s="45"/>
      <c r="L473" s="36"/>
      <c r="M473" s="37"/>
    </row>
    <row r="474" spans="2:13" x14ac:dyDescent="0.2">
      <c r="B474" s="45"/>
      <c r="L474" s="36"/>
      <c r="M474" s="37"/>
    </row>
    <row r="475" spans="2:13" x14ac:dyDescent="0.2">
      <c r="B475" s="45"/>
      <c r="L475" s="36"/>
      <c r="M475" s="37"/>
    </row>
    <row r="476" spans="2:13" x14ac:dyDescent="0.2">
      <c r="B476" s="45"/>
      <c r="L476" s="36"/>
      <c r="M476" s="37"/>
    </row>
    <row r="477" spans="2:13" x14ac:dyDescent="0.2">
      <c r="B477" s="45"/>
      <c r="L477" s="36"/>
      <c r="M477" s="37"/>
    </row>
    <row r="478" spans="2:13" x14ac:dyDescent="0.2">
      <c r="B478" s="45"/>
      <c r="L478" s="36"/>
      <c r="M478" s="37"/>
    </row>
    <row r="479" spans="2:13" x14ac:dyDescent="0.2">
      <c r="B479" s="45"/>
      <c r="L479" s="36"/>
      <c r="M479" s="37"/>
    </row>
    <row r="480" spans="2:13" x14ac:dyDescent="0.2">
      <c r="B480" s="45"/>
      <c r="L480" s="36"/>
      <c r="M480" s="37"/>
    </row>
    <row r="481" spans="2:13" x14ac:dyDescent="0.2">
      <c r="B481" s="45"/>
      <c r="L481" s="36"/>
      <c r="M481" s="37"/>
    </row>
    <row r="482" spans="2:13" x14ac:dyDescent="0.2">
      <c r="B482" s="45"/>
      <c r="L482" s="36"/>
      <c r="M482" s="37"/>
    </row>
    <row r="483" spans="2:13" x14ac:dyDescent="0.2">
      <c r="B483" s="45"/>
      <c r="L483" s="36"/>
      <c r="M483" s="37"/>
    </row>
    <row r="484" spans="2:13" x14ac:dyDescent="0.2">
      <c r="B484" s="45"/>
      <c r="L484" s="36"/>
      <c r="M484" s="37"/>
    </row>
    <row r="485" spans="2:13" x14ac:dyDescent="0.2">
      <c r="B485" s="45"/>
      <c r="L485" s="36"/>
      <c r="M485" s="37"/>
    </row>
    <row r="486" spans="2:13" x14ac:dyDescent="0.2">
      <c r="B486" s="45"/>
      <c r="L486" s="36"/>
      <c r="M486" s="37"/>
    </row>
    <row r="487" spans="2:13" x14ac:dyDescent="0.2">
      <c r="B487" s="45"/>
      <c r="L487" s="36"/>
      <c r="M487" s="37"/>
    </row>
    <row r="488" spans="2:13" x14ac:dyDescent="0.2">
      <c r="B488" s="45"/>
      <c r="L488" s="36"/>
      <c r="M488" s="37"/>
    </row>
    <row r="489" spans="2:13" x14ac:dyDescent="0.2">
      <c r="B489" s="45"/>
      <c r="L489" s="36"/>
      <c r="M489" s="37"/>
    </row>
    <row r="490" spans="2:13" x14ac:dyDescent="0.2">
      <c r="B490" s="45"/>
      <c r="L490" s="36"/>
      <c r="M490" s="37"/>
    </row>
    <row r="491" spans="2:13" x14ac:dyDescent="0.2">
      <c r="B491" s="45"/>
      <c r="L491" s="36"/>
      <c r="M491" s="37"/>
    </row>
    <row r="492" spans="2:13" x14ac:dyDescent="0.2">
      <c r="B492" s="45"/>
      <c r="L492" s="36"/>
      <c r="M492" s="37"/>
    </row>
    <row r="493" spans="2:13" x14ac:dyDescent="0.2">
      <c r="B493" s="45"/>
      <c r="L493" s="36"/>
      <c r="M493" s="37"/>
    </row>
    <row r="494" spans="2:13" x14ac:dyDescent="0.2">
      <c r="B494" s="45"/>
      <c r="L494" s="36"/>
      <c r="M494" s="37"/>
    </row>
    <row r="495" spans="2:13" x14ac:dyDescent="0.2">
      <c r="B495" s="45"/>
      <c r="L495" s="36"/>
      <c r="M495" s="37"/>
    </row>
    <row r="496" spans="2:13" x14ac:dyDescent="0.2">
      <c r="B496" s="45"/>
      <c r="L496" s="36"/>
      <c r="M496" s="37"/>
    </row>
    <row r="497" spans="2:13" x14ac:dyDescent="0.2">
      <c r="B497" s="45"/>
      <c r="L497" s="36"/>
      <c r="M497" s="37"/>
    </row>
    <row r="498" spans="2:13" x14ac:dyDescent="0.2">
      <c r="B498" s="45"/>
      <c r="L498" s="36"/>
      <c r="M498" s="37"/>
    </row>
    <row r="499" spans="2:13" x14ac:dyDescent="0.2">
      <c r="B499" s="45"/>
      <c r="L499" s="36"/>
      <c r="M499" s="37"/>
    </row>
    <row r="500" spans="2:13" x14ac:dyDescent="0.2">
      <c r="B500" s="45"/>
      <c r="L500" s="36"/>
      <c r="M500" s="37"/>
    </row>
    <row r="501" spans="2:13" x14ac:dyDescent="0.2">
      <c r="B501" s="45"/>
      <c r="L501" s="36"/>
      <c r="M501" s="37"/>
    </row>
    <row r="502" spans="2:13" x14ac:dyDescent="0.2">
      <c r="B502" s="45"/>
      <c r="L502" s="36"/>
      <c r="M502" s="37"/>
    </row>
    <row r="503" spans="2:13" x14ac:dyDescent="0.2">
      <c r="B503" s="45"/>
      <c r="L503" s="36"/>
      <c r="M503" s="37"/>
    </row>
    <row r="504" spans="2:13" x14ac:dyDescent="0.2">
      <c r="B504" s="45"/>
      <c r="L504" s="36"/>
      <c r="M504" s="37"/>
    </row>
    <row r="505" spans="2:13" x14ac:dyDescent="0.2">
      <c r="B505" s="45"/>
      <c r="L505" s="36"/>
      <c r="M505" s="37"/>
    </row>
    <row r="506" spans="2:13" x14ac:dyDescent="0.2">
      <c r="B506" s="45"/>
      <c r="L506" s="36"/>
      <c r="M506" s="37"/>
    </row>
    <row r="507" spans="2:13" x14ac:dyDescent="0.2">
      <c r="B507" s="45"/>
      <c r="L507" s="36"/>
      <c r="M507" s="37"/>
    </row>
    <row r="508" spans="2:13" x14ac:dyDescent="0.2">
      <c r="B508" s="45"/>
      <c r="L508" s="36"/>
      <c r="M508" s="37"/>
    </row>
    <row r="509" spans="2:13" x14ac:dyDescent="0.2">
      <c r="B509" s="45"/>
      <c r="L509" s="36"/>
      <c r="M509" s="37"/>
    </row>
    <row r="510" spans="2:13" x14ac:dyDescent="0.2">
      <c r="B510" s="45"/>
      <c r="L510" s="36"/>
      <c r="M510" s="37"/>
    </row>
    <row r="511" spans="2:13" x14ac:dyDescent="0.2">
      <c r="B511" s="45"/>
      <c r="L511" s="36"/>
      <c r="M511" s="37"/>
    </row>
    <row r="512" spans="2:13" x14ac:dyDescent="0.2">
      <c r="B512" s="45"/>
      <c r="L512" s="36"/>
      <c r="M512" s="37"/>
    </row>
    <row r="513" spans="2:13" x14ac:dyDescent="0.2">
      <c r="B513" s="45"/>
      <c r="L513" s="36"/>
      <c r="M513" s="37"/>
    </row>
    <row r="514" spans="2:13" x14ac:dyDescent="0.2">
      <c r="B514" s="45"/>
      <c r="L514" s="36"/>
      <c r="M514" s="37"/>
    </row>
    <row r="515" spans="2:13" x14ac:dyDescent="0.2">
      <c r="B515" s="45"/>
      <c r="L515" s="36"/>
      <c r="M515" s="37"/>
    </row>
    <row r="516" spans="2:13" x14ac:dyDescent="0.2">
      <c r="B516" s="45"/>
      <c r="L516" s="36"/>
      <c r="M516" s="37"/>
    </row>
    <row r="517" spans="2:13" x14ac:dyDescent="0.2">
      <c r="B517" s="45"/>
      <c r="L517" s="36"/>
      <c r="M517" s="37"/>
    </row>
    <row r="518" spans="2:13" x14ac:dyDescent="0.2">
      <c r="B518" s="45"/>
      <c r="L518" s="36"/>
      <c r="M518" s="37"/>
    </row>
    <row r="519" spans="2:13" x14ac:dyDescent="0.2">
      <c r="B519" s="45"/>
      <c r="L519" s="36"/>
      <c r="M519" s="37"/>
    </row>
    <row r="520" spans="2:13" x14ac:dyDescent="0.2">
      <c r="B520" s="45"/>
      <c r="L520" s="36"/>
      <c r="M520" s="37"/>
    </row>
    <row r="521" spans="2:13" x14ac:dyDescent="0.2">
      <c r="B521" s="45"/>
      <c r="L521" s="36"/>
      <c r="M521" s="37"/>
    </row>
    <row r="522" spans="2:13" x14ac:dyDescent="0.2">
      <c r="B522" s="45"/>
      <c r="L522" s="36"/>
      <c r="M522" s="37"/>
    </row>
    <row r="523" spans="2:13" x14ac:dyDescent="0.2">
      <c r="B523" s="45"/>
      <c r="L523" s="36"/>
      <c r="M523" s="37"/>
    </row>
    <row r="524" spans="2:13" x14ac:dyDescent="0.2">
      <c r="B524" s="45"/>
      <c r="L524" s="36"/>
      <c r="M524" s="37"/>
    </row>
    <row r="525" spans="2:13" x14ac:dyDescent="0.2">
      <c r="B525" s="45"/>
      <c r="L525" s="36"/>
      <c r="M525" s="37"/>
    </row>
    <row r="526" spans="2:13" x14ac:dyDescent="0.2">
      <c r="B526" s="45"/>
      <c r="L526" s="36"/>
      <c r="M526" s="37"/>
    </row>
    <row r="527" spans="2:13" x14ac:dyDescent="0.2">
      <c r="B527" s="45"/>
      <c r="L527" s="36"/>
      <c r="M527" s="37"/>
    </row>
    <row r="528" spans="2:13" x14ac:dyDescent="0.2">
      <c r="B528" s="45"/>
      <c r="L528" s="36"/>
      <c r="M528" s="37"/>
    </row>
    <row r="529" spans="2:13" x14ac:dyDescent="0.2">
      <c r="B529" s="45"/>
      <c r="L529" s="36"/>
      <c r="M529" s="37"/>
    </row>
    <row r="530" spans="2:13" x14ac:dyDescent="0.2">
      <c r="B530" s="45"/>
      <c r="L530" s="36"/>
      <c r="M530" s="37"/>
    </row>
    <row r="531" spans="2:13" x14ac:dyDescent="0.2">
      <c r="B531" s="45"/>
      <c r="L531" s="36"/>
      <c r="M531" s="37"/>
    </row>
    <row r="532" spans="2:13" x14ac:dyDescent="0.2">
      <c r="B532" s="45"/>
      <c r="L532" s="36"/>
      <c r="M532" s="37"/>
    </row>
    <row r="533" spans="2:13" x14ac:dyDescent="0.2">
      <c r="B533" s="45"/>
      <c r="L533" s="36"/>
      <c r="M533" s="37"/>
    </row>
    <row r="534" spans="2:13" x14ac:dyDescent="0.2">
      <c r="B534" s="45"/>
      <c r="L534" s="36"/>
      <c r="M534" s="37"/>
    </row>
    <row r="535" spans="2:13" x14ac:dyDescent="0.2">
      <c r="B535" s="45"/>
      <c r="L535" s="36"/>
      <c r="M535" s="37"/>
    </row>
    <row r="536" spans="2:13" x14ac:dyDescent="0.2">
      <c r="B536" s="45"/>
      <c r="L536" s="36"/>
      <c r="M536" s="37"/>
    </row>
    <row r="537" spans="2:13" x14ac:dyDescent="0.2">
      <c r="B537" s="45"/>
      <c r="L537" s="36"/>
      <c r="M537" s="37"/>
    </row>
    <row r="538" spans="2:13" x14ac:dyDescent="0.2">
      <c r="B538" s="45"/>
      <c r="L538" s="36"/>
      <c r="M538" s="37"/>
    </row>
    <row r="539" spans="2:13" x14ac:dyDescent="0.2">
      <c r="B539" s="45"/>
      <c r="L539" s="36"/>
      <c r="M539" s="37"/>
    </row>
    <row r="540" spans="2:13" x14ac:dyDescent="0.2">
      <c r="B540" s="45"/>
      <c r="L540" s="36"/>
      <c r="M540" s="37"/>
    </row>
    <row r="541" spans="2:13" x14ac:dyDescent="0.2">
      <c r="B541" s="45"/>
      <c r="L541" s="36"/>
      <c r="M541" s="37"/>
    </row>
    <row r="542" spans="2:13" x14ac:dyDescent="0.2">
      <c r="B542" s="45"/>
      <c r="L542" s="36"/>
      <c r="M542" s="37"/>
    </row>
    <row r="543" spans="2:13" x14ac:dyDescent="0.2">
      <c r="B543" s="45"/>
      <c r="L543" s="36"/>
      <c r="M543" s="37"/>
    </row>
    <row r="544" spans="2:13" x14ac:dyDescent="0.2">
      <c r="B544" s="45"/>
      <c r="L544" s="36"/>
      <c r="M544" s="37"/>
    </row>
    <row r="545" spans="2:13" x14ac:dyDescent="0.2">
      <c r="B545" s="45"/>
      <c r="L545" s="36"/>
      <c r="M545" s="37"/>
    </row>
    <row r="546" spans="2:13" x14ac:dyDescent="0.2">
      <c r="B546" s="45"/>
      <c r="L546" s="36"/>
      <c r="M546" s="37"/>
    </row>
    <row r="547" spans="2:13" x14ac:dyDescent="0.2">
      <c r="B547" s="45"/>
      <c r="L547" s="36"/>
      <c r="M547" s="37"/>
    </row>
    <row r="548" spans="2:13" x14ac:dyDescent="0.2">
      <c r="B548" s="45"/>
      <c r="L548" s="36"/>
      <c r="M548" s="37"/>
    </row>
    <row r="549" spans="2:13" x14ac:dyDescent="0.2">
      <c r="B549" s="45"/>
      <c r="L549" s="36"/>
      <c r="M549" s="37"/>
    </row>
    <row r="550" spans="2:13" x14ac:dyDescent="0.2">
      <c r="B550" s="45"/>
      <c r="L550" s="36"/>
      <c r="M550" s="37"/>
    </row>
    <row r="551" spans="2:13" x14ac:dyDescent="0.2">
      <c r="B551" s="45"/>
      <c r="L551" s="36"/>
      <c r="M551" s="37"/>
    </row>
    <row r="552" spans="2:13" x14ac:dyDescent="0.2">
      <c r="B552" s="45"/>
      <c r="L552" s="36"/>
      <c r="M552" s="37"/>
    </row>
    <row r="553" spans="2:13" x14ac:dyDescent="0.2">
      <c r="B553" s="45"/>
      <c r="L553" s="36"/>
      <c r="M553" s="37"/>
    </row>
    <row r="554" spans="2:13" x14ac:dyDescent="0.2">
      <c r="B554" s="45"/>
      <c r="L554" s="36"/>
      <c r="M554" s="37"/>
    </row>
    <row r="555" spans="2:13" x14ac:dyDescent="0.2">
      <c r="B555" s="45"/>
      <c r="L555" s="36"/>
      <c r="M555" s="37"/>
    </row>
    <row r="556" spans="2:13" x14ac:dyDescent="0.2">
      <c r="B556" s="45"/>
      <c r="L556" s="36"/>
      <c r="M556" s="37"/>
    </row>
    <row r="557" spans="2:13" x14ac:dyDescent="0.2">
      <c r="B557" s="45"/>
      <c r="L557" s="36"/>
      <c r="M557" s="37"/>
    </row>
    <row r="558" spans="2:13" x14ac:dyDescent="0.2">
      <c r="B558" s="45"/>
      <c r="L558" s="36"/>
      <c r="M558" s="37"/>
    </row>
    <row r="559" spans="2:13" x14ac:dyDescent="0.2">
      <c r="B559" s="45"/>
      <c r="L559" s="36"/>
      <c r="M559" s="37"/>
    </row>
    <row r="560" spans="2:13" x14ac:dyDescent="0.2">
      <c r="B560" s="45"/>
      <c r="L560" s="36"/>
      <c r="M560" s="37"/>
    </row>
    <row r="561" spans="2:13" x14ac:dyDescent="0.2">
      <c r="B561" s="45"/>
      <c r="L561" s="36"/>
      <c r="M561" s="37"/>
    </row>
    <row r="562" spans="2:13" x14ac:dyDescent="0.2">
      <c r="B562" s="45"/>
      <c r="L562" s="36"/>
      <c r="M562" s="37"/>
    </row>
    <row r="563" spans="2:13" x14ac:dyDescent="0.2">
      <c r="B563" s="45"/>
      <c r="L563" s="36"/>
      <c r="M563" s="37"/>
    </row>
    <row r="564" spans="2:13" x14ac:dyDescent="0.2">
      <c r="B564" s="45"/>
      <c r="L564" s="36"/>
      <c r="M564" s="37"/>
    </row>
    <row r="565" spans="2:13" x14ac:dyDescent="0.2">
      <c r="B565" s="45"/>
      <c r="L565" s="36"/>
      <c r="M565" s="37"/>
    </row>
    <row r="566" spans="2:13" x14ac:dyDescent="0.2">
      <c r="B566" s="45"/>
      <c r="L566" s="36"/>
      <c r="M566" s="37"/>
    </row>
    <row r="567" spans="2:13" x14ac:dyDescent="0.2">
      <c r="B567" s="45"/>
      <c r="L567" s="36"/>
      <c r="M567" s="37"/>
    </row>
    <row r="568" spans="2:13" x14ac:dyDescent="0.2">
      <c r="B568" s="45"/>
      <c r="L568" s="36"/>
      <c r="M568" s="37"/>
    </row>
    <row r="569" spans="2:13" x14ac:dyDescent="0.2">
      <c r="B569" s="45"/>
      <c r="L569" s="36"/>
      <c r="M569" s="37"/>
    </row>
    <row r="570" spans="2:13" x14ac:dyDescent="0.2">
      <c r="B570" s="45"/>
      <c r="L570" s="36"/>
      <c r="M570" s="37"/>
    </row>
    <row r="571" spans="2:13" x14ac:dyDescent="0.2">
      <c r="B571" s="45"/>
      <c r="L571" s="36"/>
      <c r="M571" s="37"/>
    </row>
    <row r="572" spans="2:13" x14ac:dyDescent="0.2">
      <c r="B572" s="45"/>
      <c r="L572" s="36"/>
      <c r="M572" s="37"/>
    </row>
    <row r="573" spans="2:13" x14ac:dyDescent="0.2">
      <c r="B573" s="45"/>
      <c r="L573" s="36"/>
      <c r="M573" s="37"/>
    </row>
    <row r="574" spans="2:13" x14ac:dyDescent="0.2">
      <c r="B574" s="45"/>
      <c r="L574" s="36"/>
      <c r="M574" s="37"/>
    </row>
    <row r="575" spans="2:13" x14ac:dyDescent="0.2">
      <c r="B575" s="45"/>
      <c r="L575" s="36"/>
      <c r="M575" s="37"/>
    </row>
    <row r="576" spans="2:13" x14ac:dyDescent="0.2">
      <c r="B576" s="45"/>
      <c r="L576" s="36"/>
      <c r="M576" s="37"/>
    </row>
    <row r="577" spans="2:13" x14ac:dyDescent="0.2">
      <c r="B577" s="45"/>
      <c r="L577" s="36"/>
      <c r="M577" s="37"/>
    </row>
    <row r="578" spans="2:13" x14ac:dyDescent="0.2">
      <c r="B578" s="45"/>
      <c r="L578" s="36"/>
      <c r="M578" s="37"/>
    </row>
    <row r="579" spans="2:13" x14ac:dyDescent="0.2">
      <c r="B579" s="45"/>
      <c r="L579" s="36"/>
      <c r="M579" s="37"/>
    </row>
    <row r="580" spans="2:13" x14ac:dyDescent="0.2">
      <c r="B580" s="45"/>
      <c r="L580" s="36"/>
      <c r="M580" s="37"/>
    </row>
    <row r="581" spans="2:13" x14ac:dyDescent="0.2">
      <c r="B581" s="45"/>
      <c r="L581" s="36"/>
      <c r="M581" s="37"/>
    </row>
    <row r="582" spans="2:13" x14ac:dyDescent="0.2">
      <c r="B582" s="45"/>
      <c r="L582" s="36"/>
      <c r="M582" s="37"/>
    </row>
    <row r="583" spans="2:13" x14ac:dyDescent="0.2">
      <c r="B583" s="45"/>
      <c r="L583" s="36"/>
      <c r="M583" s="37"/>
    </row>
    <row r="584" spans="2:13" x14ac:dyDescent="0.2">
      <c r="B584" s="45"/>
      <c r="L584" s="36"/>
      <c r="M584" s="37"/>
    </row>
    <row r="585" spans="2:13" x14ac:dyDescent="0.2">
      <c r="B585" s="45"/>
      <c r="L585" s="36"/>
      <c r="M585" s="37"/>
    </row>
    <row r="586" spans="2:13" x14ac:dyDescent="0.2">
      <c r="B586" s="45"/>
      <c r="L586" s="36"/>
      <c r="M586" s="37"/>
    </row>
    <row r="587" spans="2:13" x14ac:dyDescent="0.2">
      <c r="B587" s="45"/>
      <c r="L587" s="36"/>
      <c r="M587" s="37"/>
    </row>
    <row r="588" spans="2:13" x14ac:dyDescent="0.2">
      <c r="B588" s="45"/>
      <c r="L588" s="36"/>
      <c r="M588" s="37"/>
    </row>
    <row r="589" spans="2:13" x14ac:dyDescent="0.2">
      <c r="B589" s="45"/>
      <c r="L589" s="36"/>
      <c r="M589" s="37"/>
    </row>
    <row r="590" spans="2:13" x14ac:dyDescent="0.2">
      <c r="B590" s="45"/>
      <c r="L590" s="36"/>
      <c r="M590" s="37"/>
    </row>
    <row r="591" spans="2:13" x14ac:dyDescent="0.2">
      <c r="B591" s="45"/>
      <c r="L591" s="36"/>
      <c r="M591" s="37"/>
    </row>
    <row r="592" spans="2:13" x14ac:dyDescent="0.2">
      <c r="B592" s="45"/>
      <c r="L592" s="36"/>
      <c r="M592" s="37"/>
    </row>
    <row r="593" spans="2:13" x14ac:dyDescent="0.2">
      <c r="B593" s="45"/>
      <c r="L593" s="36"/>
      <c r="M593" s="37"/>
    </row>
    <row r="594" spans="2:13" x14ac:dyDescent="0.2">
      <c r="B594" s="45"/>
      <c r="L594" s="36"/>
      <c r="M594" s="37"/>
    </row>
    <row r="595" spans="2:13" x14ac:dyDescent="0.2">
      <c r="B595" s="45"/>
      <c r="L595" s="36"/>
      <c r="M595" s="37"/>
    </row>
    <row r="596" spans="2:13" x14ac:dyDescent="0.2">
      <c r="B596" s="45"/>
      <c r="L596" s="36"/>
      <c r="M596" s="37"/>
    </row>
    <row r="597" spans="2:13" x14ac:dyDescent="0.2">
      <c r="B597" s="45"/>
      <c r="L597" s="36"/>
      <c r="M597" s="37"/>
    </row>
    <row r="598" spans="2:13" x14ac:dyDescent="0.2">
      <c r="B598" s="45"/>
      <c r="L598" s="36"/>
      <c r="M598" s="37"/>
    </row>
    <row r="599" spans="2:13" x14ac:dyDescent="0.2">
      <c r="B599" s="45"/>
      <c r="L599" s="36"/>
      <c r="M599" s="37"/>
    </row>
    <row r="600" spans="2:13" x14ac:dyDescent="0.2">
      <c r="B600" s="45"/>
      <c r="L600" s="36"/>
      <c r="M600" s="37"/>
    </row>
    <row r="601" spans="2:13" x14ac:dyDescent="0.2">
      <c r="B601" s="45"/>
      <c r="L601" s="36"/>
      <c r="M601" s="37"/>
    </row>
    <row r="602" spans="2:13" x14ac:dyDescent="0.2">
      <c r="B602" s="45"/>
      <c r="L602" s="36"/>
      <c r="M602" s="37"/>
    </row>
    <row r="603" spans="2:13" x14ac:dyDescent="0.2">
      <c r="B603" s="45"/>
      <c r="L603" s="36"/>
      <c r="M603" s="37"/>
    </row>
    <row r="604" spans="2:13" x14ac:dyDescent="0.2">
      <c r="B604" s="45"/>
      <c r="L604" s="36"/>
      <c r="M604" s="37"/>
    </row>
    <row r="605" spans="2:13" x14ac:dyDescent="0.2">
      <c r="B605" s="45"/>
      <c r="L605" s="36"/>
      <c r="M605" s="37"/>
    </row>
    <row r="606" spans="2:13" x14ac:dyDescent="0.2">
      <c r="B606" s="45"/>
      <c r="L606" s="36"/>
      <c r="M606" s="37"/>
    </row>
    <row r="607" spans="2:13" x14ac:dyDescent="0.2">
      <c r="B607" s="45"/>
      <c r="L607" s="36"/>
      <c r="M607" s="37"/>
    </row>
    <row r="608" spans="2:13" x14ac:dyDescent="0.2">
      <c r="B608" s="45"/>
      <c r="L608" s="36"/>
      <c r="M608" s="37"/>
    </row>
    <row r="609" spans="2:13" x14ac:dyDescent="0.2">
      <c r="B609" s="45"/>
      <c r="L609" s="36"/>
      <c r="M609" s="37"/>
    </row>
    <row r="610" spans="2:13" x14ac:dyDescent="0.2">
      <c r="B610" s="45"/>
      <c r="L610" s="36"/>
      <c r="M610" s="37"/>
    </row>
    <row r="611" spans="2:13" x14ac:dyDescent="0.2">
      <c r="B611" s="45"/>
      <c r="L611" s="36"/>
      <c r="M611" s="37"/>
    </row>
    <row r="612" spans="2:13" x14ac:dyDescent="0.2">
      <c r="B612" s="45"/>
      <c r="L612" s="36"/>
      <c r="M612" s="37"/>
    </row>
    <row r="613" spans="2:13" x14ac:dyDescent="0.2">
      <c r="B613" s="45"/>
      <c r="L613" s="36"/>
      <c r="M613" s="37"/>
    </row>
    <row r="614" spans="2:13" x14ac:dyDescent="0.2">
      <c r="B614" s="45"/>
      <c r="L614" s="36"/>
      <c r="M614" s="37"/>
    </row>
    <row r="615" spans="2:13" x14ac:dyDescent="0.2">
      <c r="B615" s="45"/>
      <c r="L615" s="36"/>
      <c r="M615" s="37"/>
    </row>
    <row r="616" spans="2:13" x14ac:dyDescent="0.2">
      <c r="B616" s="45"/>
      <c r="L616" s="36"/>
      <c r="M616" s="37"/>
    </row>
    <row r="617" spans="2:13" x14ac:dyDescent="0.2">
      <c r="B617" s="45"/>
      <c r="L617" s="36"/>
      <c r="M617" s="37"/>
    </row>
    <row r="618" spans="2:13" x14ac:dyDescent="0.2">
      <c r="B618" s="45"/>
      <c r="L618" s="36"/>
      <c r="M618" s="37"/>
    </row>
    <row r="619" spans="2:13" x14ac:dyDescent="0.2">
      <c r="B619" s="45"/>
      <c r="L619" s="36"/>
      <c r="M619" s="37"/>
    </row>
    <row r="620" spans="2:13" x14ac:dyDescent="0.2">
      <c r="B620" s="45"/>
      <c r="L620" s="36"/>
      <c r="M620" s="37"/>
    </row>
    <row r="621" spans="2:13" x14ac:dyDescent="0.2">
      <c r="B621" s="45"/>
      <c r="L621" s="36"/>
      <c r="M621" s="37"/>
    </row>
    <row r="622" spans="2:13" x14ac:dyDescent="0.2">
      <c r="B622" s="45"/>
      <c r="L622" s="36"/>
      <c r="M622" s="37"/>
    </row>
    <row r="623" spans="2:13" x14ac:dyDescent="0.2">
      <c r="B623" s="45"/>
      <c r="L623" s="36"/>
      <c r="M623" s="37"/>
    </row>
    <row r="624" spans="2:13" x14ac:dyDescent="0.2">
      <c r="B624" s="45"/>
      <c r="L624" s="36"/>
      <c r="M624" s="37"/>
    </row>
    <row r="625" spans="2:13" x14ac:dyDescent="0.2">
      <c r="B625" s="45"/>
      <c r="L625" s="36"/>
      <c r="M625" s="37"/>
    </row>
    <row r="626" spans="2:13" x14ac:dyDescent="0.2">
      <c r="B626" s="45"/>
      <c r="L626" s="36"/>
      <c r="M626" s="37"/>
    </row>
    <row r="627" spans="2:13" x14ac:dyDescent="0.2">
      <c r="B627" s="45"/>
      <c r="L627" s="36"/>
      <c r="M627" s="37"/>
    </row>
    <row r="628" spans="2:13" x14ac:dyDescent="0.2">
      <c r="B628" s="45"/>
      <c r="L628" s="36"/>
      <c r="M628" s="37"/>
    </row>
    <row r="629" spans="2:13" x14ac:dyDescent="0.2">
      <c r="B629" s="45"/>
      <c r="L629" s="36"/>
      <c r="M629" s="37"/>
    </row>
    <row r="630" spans="2:13" x14ac:dyDescent="0.2">
      <c r="B630" s="45"/>
      <c r="L630" s="36"/>
      <c r="M630" s="37"/>
    </row>
    <row r="631" spans="2:13" x14ac:dyDescent="0.2">
      <c r="B631" s="45"/>
      <c r="L631" s="36"/>
      <c r="M631" s="37"/>
    </row>
    <row r="632" spans="2:13" x14ac:dyDescent="0.2">
      <c r="B632" s="45"/>
      <c r="L632" s="36"/>
      <c r="M632" s="37"/>
    </row>
    <row r="633" spans="2:13" x14ac:dyDescent="0.2">
      <c r="B633" s="45"/>
      <c r="L633" s="36"/>
      <c r="M633" s="37"/>
    </row>
    <row r="634" spans="2:13" x14ac:dyDescent="0.2">
      <c r="B634" s="45"/>
      <c r="L634" s="36"/>
      <c r="M634" s="37"/>
    </row>
    <row r="635" spans="2:13" x14ac:dyDescent="0.2">
      <c r="B635" s="45"/>
      <c r="L635" s="36"/>
      <c r="M635" s="37"/>
    </row>
    <row r="636" spans="2:13" x14ac:dyDescent="0.2">
      <c r="B636" s="45"/>
      <c r="L636" s="36"/>
      <c r="M636" s="37"/>
    </row>
    <row r="637" spans="2:13" x14ac:dyDescent="0.2">
      <c r="B637" s="45"/>
      <c r="L637" s="36"/>
      <c r="M637" s="37"/>
    </row>
    <row r="638" spans="2:13" x14ac:dyDescent="0.2">
      <c r="B638" s="45"/>
      <c r="L638" s="36"/>
      <c r="M638" s="37"/>
    </row>
    <row r="639" spans="2:13" x14ac:dyDescent="0.2">
      <c r="B639" s="45"/>
      <c r="L639" s="36"/>
      <c r="M639" s="37"/>
    </row>
    <row r="640" spans="2:13" x14ac:dyDescent="0.2">
      <c r="B640" s="45"/>
      <c r="L640" s="36"/>
      <c r="M640" s="37"/>
    </row>
    <row r="641" spans="2:13" x14ac:dyDescent="0.2">
      <c r="B641" s="45"/>
      <c r="L641" s="36"/>
      <c r="M641" s="37"/>
    </row>
    <row r="642" spans="2:13" x14ac:dyDescent="0.2">
      <c r="B642" s="45"/>
      <c r="L642" s="36"/>
      <c r="M642" s="37"/>
    </row>
    <row r="643" spans="2:13" x14ac:dyDescent="0.2">
      <c r="B643" s="45"/>
      <c r="L643" s="36"/>
      <c r="M643" s="37"/>
    </row>
    <row r="644" spans="2:13" x14ac:dyDescent="0.2">
      <c r="B644" s="45"/>
      <c r="L644" s="36"/>
      <c r="M644" s="37"/>
    </row>
    <row r="645" spans="2:13" x14ac:dyDescent="0.2">
      <c r="B645" s="45"/>
      <c r="L645" s="36"/>
      <c r="M645" s="37"/>
    </row>
    <row r="646" spans="2:13" x14ac:dyDescent="0.2">
      <c r="B646" s="45"/>
      <c r="L646" s="36"/>
      <c r="M646" s="37"/>
    </row>
    <row r="647" spans="2:13" x14ac:dyDescent="0.2">
      <c r="B647" s="45"/>
      <c r="L647" s="36"/>
      <c r="M647" s="37"/>
    </row>
    <row r="648" spans="2:13" x14ac:dyDescent="0.2">
      <c r="B648" s="45"/>
      <c r="L648" s="36"/>
      <c r="M648" s="37"/>
    </row>
    <row r="649" spans="2:13" x14ac:dyDescent="0.2">
      <c r="B649" s="45"/>
      <c r="L649" s="36"/>
      <c r="M649" s="37"/>
    </row>
    <row r="650" spans="2:13" x14ac:dyDescent="0.2">
      <c r="B650" s="45"/>
      <c r="L650" s="36"/>
      <c r="M650" s="37"/>
    </row>
    <row r="651" spans="2:13" x14ac:dyDescent="0.2">
      <c r="B651" s="45"/>
      <c r="L651" s="36"/>
      <c r="M651" s="37"/>
    </row>
    <row r="652" spans="2:13" x14ac:dyDescent="0.2">
      <c r="B652" s="45"/>
      <c r="L652" s="36"/>
      <c r="M652" s="37"/>
    </row>
    <row r="653" spans="2:13" x14ac:dyDescent="0.2">
      <c r="B653" s="45"/>
      <c r="L653" s="36"/>
      <c r="M653" s="37"/>
    </row>
    <row r="654" spans="2:13" x14ac:dyDescent="0.2">
      <c r="B654" s="45"/>
      <c r="L654" s="36"/>
      <c r="M654" s="37"/>
    </row>
    <row r="655" spans="2:13" x14ac:dyDescent="0.2">
      <c r="B655" s="45"/>
      <c r="L655" s="36"/>
      <c r="M655" s="37"/>
    </row>
    <row r="656" spans="2:13" x14ac:dyDescent="0.2">
      <c r="B656" s="45"/>
      <c r="L656" s="36"/>
      <c r="M656" s="37"/>
    </row>
    <row r="657" spans="2:13" x14ac:dyDescent="0.2">
      <c r="B657" s="45"/>
      <c r="L657" s="36"/>
      <c r="M657" s="37"/>
    </row>
    <row r="658" spans="2:13" x14ac:dyDescent="0.2">
      <c r="B658" s="45"/>
      <c r="L658" s="36"/>
      <c r="M658" s="37"/>
    </row>
    <row r="659" spans="2:13" x14ac:dyDescent="0.2">
      <c r="B659" s="45"/>
      <c r="L659" s="36"/>
      <c r="M659" s="37"/>
    </row>
    <row r="660" spans="2:13" x14ac:dyDescent="0.2">
      <c r="B660" s="45"/>
      <c r="L660" s="36"/>
      <c r="M660" s="37"/>
    </row>
    <row r="661" spans="2:13" x14ac:dyDescent="0.2">
      <c r="B661" s="45"/>
      <c r="L661" s="36"/>
      <c r="M661" s="37"/>
    </row>
    <row r="662" spans="2:13" x14ac:dyDescent="0.2">
      <c r="B662" s="45"/>
      <c r="L662" s="36"/>
      <c r="M662" s="37"/>
    </row>
    <row r="663" spans="2:13" x14ac:dyDescent="0.2">
      <c r="B663" s="45"/>
      <c r="L663" s="36"/>
      <c r="M663" s="37"/>
    </row>
    <row r="664" spans="2:13" x14ac:dyDescent="0.2">
      <c r="B664" s="45"/>
      <c r="L664" s="36"/>
      <c r="M664" s="37"/>
    </row>
    <row r="665" spans="2:13" x14ac:dyDescent="0.2">
      <c r="B665" s="45"/>
      <c r="L665" s="36"/>
      <c r="M665" s="37"/>
    </row>
    <row r="666" spans="2:13" x14ac:dyDescent="0.2">
      <c r="B666" s="45"/>
      <c r="L666" s="36"/>
      <c r="M666" s="37"/>
    </row>
    <row r="667" spans="2:13" x14ac:dyDescent="0.2">
      <c r="B667" s="45"/>
      <c r="L667" s="36"/>
      <c r="M667" s="37"/>
    </row>
    <row r="668" spans="2:13" x14ac:dyDescent="0.2">
      <c r="B668" s="45"/>
      <c r="L668" s="36"/>
      <c r="M668" s="37"/>
    </row>
    <row r="669" spans="2:13" x14ac:dyDescent="0.2">
      <c r="B669" s="45"/>
      <c r="L669" s="36"/>
      <c r="M669" s="37"/>
    </row>
    <row r="670" spans="2:13" x14ac:dyDescent="0.2">
      <c r="B670" s="45"/>
      <c r="L670" s="36"/>
      <c r="M670" s="37"/>
    </row>
    <row r="671" spans="2:13" x14ac:dyDescent="0.2">
      <c r="B671" s="45"/>
      <c r="L671" s="36"/>
      <c r="M671" s="37"/>
    </row>
    <row r="672" spans="2:13" x14ac:dyDescent="0.2">
      <c r="B672" s="45"/>
      <c r="L672" s="36"/>
      <c r="M672" s="37"/>
    </row>
    <row r="673" spans="2:13" x14ac:dyDescent="0.2">
      <c r="B673" s="45"/>
      <c r="L673" s="36"/>
      <c r="M673" s="37"/>
    </row>
    <row r="674" spans="2:13" x14ac:dyDescent="0.2">
      <c r="B674" s="45"/>
      <c r="L674" s="36"/>
      <c r="M674" s="37"/>
    </row>
    <row r="675" spans="2:13" x14ac:dyDescent="0.2">
      <c r="B675" s="45"/>
      <c r="L675" s="36"/>
      <c r="M675" s="37"/>
    </row>
    <row r="676" spans="2:13" x14ac:dyDescent="0.2">
      <c r="B676" s="45"/>
      <c r="L676" s="36"/>
      <c r="M676" s="37"/>
    </row>
    <row r="677" spans="2:13" x14ac:dyDescent="0.2">
      <c r="B677" s="45"/>
      <c r="L677" s="36"/>
      <c r="M677" s="37"/>
    </row>
    <row r="678" spans="2:13" x14ac:dyDescent="0.2">
      <c r="B678" s="45"/>
      <c r="L678" s="36"/>
      <c r="M678" s="37"/>
    </row>
    <row r="679" spans="2:13" x14ac:dyDescent="0.2">
      <c r="B679" s="45"/>
      <c r="L679" s="36"/>
      <c r="M679" s="37"/>
    </row>
    <row r="680" spans="2:13" x14ac:dyDescent="0.2">
      <c r="B680" s="45"/>
      <c r="L680" s="36"/>
      <c r="M680" s="37"/>
    </row>
    <row r="681" spans="2:13" x14ac:dyDescent="0.2">
      <c r="B681" s="45"/>
      <c r="L681" s="36"/>
      <c r="M681" s="37"/>
    </row>
    <row r="682" spans="2:13" x14ac:dyDescent="0.2">
      <c r="B682" s="45"/>
      <c r="L682" s="36"/>
      <c r="M682" s="37"/>
    </row>
    <row r="683" spans="2:13" x14ac:dyDescent="0.2">
      <c r="B683" s="45"/>
      <c r="L683" s="36"/>
      <c r="M683" s="37"/>
    </row>
    <row r="684" spans="2:13" x14ac:dyDescent="0.2">
      <c r="B684" s="45"/>
      <c r="L684" s="36"/>
      <c r="M684" s="37"/>
    </row>
    <row r="685" spans="2:13" x14ac:dyDescent="0.2">
      <c r="B685" s="45"/>
      <c r="L685" s="36"/>
      <c r="M685" s="37"/>
    </row>
    <row r="686" spans="2:13" x14ac:dyDescent="0.2">
      <c r="B686" s="45"/>
      <c r="L686" s="36"/>
      <c r="M686" s="37"/>
    </row>
    <row r="687" spans="2:13" x14ac:dyDescent="0.2">
      <c r="B687" s="45"/>
      <c r="L687" s="36"/>
      <c r="M687" s="37"/>
    </row>
    <row r="688" spans="2:13" x14ac:dyDescent="0.2">
      <c r="B688" s="45"/>
      <c r="L688" s="36"/>
      <c r="M688" s="37"/>
    </row>
    <row r="689" spans="2:13" x14ac:dyDescent="0.2">
      <c r="B689" s="45"/>
      <c r="L689" s="36"/>
      <c r="M689" s="37"/>
    </row>
    <row r="690" spans="2:13" x14ac:dyDescent="0.2">
      <c r="B690" s="45"/>
      <c r="L690" s="36"/>
      <c r="M690" s="37"/>
    </row>
    <row r="691" spans="2:13" x14ac:dyDescent="0.2">
      <c r="B691" s="45"/>
      <c r="L691" s="36"/>
      <c r="M691" s="37"/>
    </row>
    <row r="692" spans="2:13" x14ac:dyDescent="0.2">
      <c r="B692" s="45"/>
      <c r="L692" s="36"/>
      <c r="M692" s="37"/>
    </row>
    <row r="693" spans="2:13" x14ac:dyDescent="0.2">
      <c r="B693" s="45"/>
      <c r="L693" s="36"/>
      <c r="M693" s="37"/>
    </row>
    <row r="694" spans="2:13" x14ac:dyDescent="0.2">
      <c r="B694" s="45"/>
      <c r="L694" s="36"/>
      <c r="M694" s="37"/>
    </row>
    <row r="695" spans="2:13" x14ac:dyDescent="0.2">
      <c r="B695" s="45"/>
      <c r="L695" s="36"/>
      <c r="M695" s="37"/>
    </row>
    <row r="696" spans="2:13" x14ac:dyDescent="0.2">
      <c r="B696" s="45"/>
      <c r="L696" s="36"/>
      <c r="M696" s="37"/>
    </row>
    <row r="697" spans="2:13" x14ac:dyDescent="0.2">
      <c r="B697" s="45"/>
      <c r="L697" s="36"/>
      <c r="M697" s="37"/>
    </row>
    <row r="698" spans="2:13" x14ac:dyDescent="0.2">
      <c r="B698" s="45"/>
      <c r="L698" s="36"/>
      <c r="M698" s="37"/>
    </row>
    <row r="699" spans="2:13" x14ac:dyDescent="0.2">
      <c r="B699" s="45"/>
      <c r="L699" s="36"/>
      <c r="M699" s="37"/>
    </row>
    <row r="700" spans="2:13" x14ac:dyDescent="0.2">
      <c r="B700" s="45"/>
      <c r="L700" s="36"/>
      <c r="M700" s="37"/>
    </row>
    <row r="701" spans="2:13" x14ac:dyDescent="0.2">
      <c r="B701" s="45"/>
      <c r="L701" s="36"/>
      <c r="M701" s="37"/>
    </row>
    <row r="702" spans="2:13" x14ac:dyDescent="0.2">
      <c r="B702" s="45"/>
      <c r="L702" s="36"/>
      <c r="M702" s="37"/>
    </row>
    <row r="703" spans="2:13" x14ac:dyDescent="0.2">
      <c r="B703" s="45"/>
      <c r="L703" s="36"/>
      <c r="M703" s="37"/>
    </row>
    <row r="704" spans="2:13" x14ac:dyDescent="0.2">
      <c r="B704" s="45"/>
      <c r="L704" s="36"/>
      <c r="M704" s="37"/>
    </row>
    <row r="705" spans="2:13" x14ac:dyDescent="0.2">
      <c r="B705" s="45"/>
      <c r="L705" s="36"/>
      <c r="M705" s="37"/>
    </row>
    <row r="706" spans="2:13" x14ac:dyDescent="0.2">
      <c r="B706" s="45"/>
      <c r="L706" s="36"/>
      <c r="M706" s="37"/>
    </row>
    <row r="707" spans="2:13" x14ac:dyDescent="0.2">
      <c r="B707" s="45"/>
      <c r="L707" s="36"/>
      <c r="M707" s="37"/>
    </row>
    <row r="708" spans="2:13" x14ac:dyDescent="0.2">
      <c r="B708" s="45"/>
      <c r="L708" s="36"/>
      <c r="M708" s="37"/>
    </row>
    <row r="709" spans="2:13" x14ac:dyDescent="0.2">
      <c r="B709" s="45"/>
      <c r="L709" s="36"/>
      <c r="M709" s="37"/>
    </row>
    <row r="710" spans="2:13" x14ac:dyDescent="0.2">
      <c r="B710" s="45"/>
      <c r="L710" s="36"/>
      <c r="M710" s="37"/>
    </row>
    <row r="711" spans="2:13" x14ac:dyDescent="0.2">
      <c r="B711" s="45"/>
      <c r="L711" s="36"/>
      <c r="M711" s="37"/>
    </row>
    <row r="712" spans="2:13" x14ac:dyDescent="0.2">
      <c r="B712" s="45"/>
      <c r="L712" s="36"/>
      <c r="M712" s="37"/>
    </row>
    <row r="713" spans="2:13" x14ac:dyDescent="0.2">
      <c r="B713" s="45"/>
      <c r="L713" s="36"/>
      <c r="M713" s="37"/>
    </row>
    <row r="714" spans="2:13" x14ac:dyDescent="0.2">
      <c r="B714" s="45"/>
      <c r="L714" s="36"/>
      <c r="M714" s="37"/>
    </row>
    <row r="715" spans="2:13" x14ac:dyDescent="0.2">
      <c r="B715" s="45"/>
      <c r="L715" s="36"/>
      <c r="M715" s="37"/>
    </row>
    <row r="716" spans="2:13" x14ac:dyDescent="0.2">
      <c r="B716" s="45"/>
      <c r="L716" s="36"/>
      <c r="M716" s="37"/>
    </row>
    <row r="717" spans="2:13" x14ac:dyDescent="0.2">
      <c r="B717" s="45"/>
      <c r="L717" s="36"/>
      <c r="M717" s="37"/>
    </row>
    <row r="718" spans="2:13" x14ac:dyDescent="0.2">
      <c r="B718" s="45"/>
      <c r="L718" s="36"/>
      <c r="M718" s="37"/>
    </row>
    <row r="719" spans="2:13" x14ac:dyDescent="0.2">
      <c r="B719" s="45"/>
      <c r="L719" s="36"/>
      <c r="M719" s="37"/>
    </row>
    <row r="720" spans="2:13" x14ac:dyDescent="0.2">
      <c r="B720" s="45"/>
      <c r="L720" s="36"/>
      <c r="M720" s="37"/>
    </row>
    <row r="721" spans="2:13" x14ac:dyDescent="0.2">
      <c r="B721" s="45"/>
      <c r="L721" s="36"/>
      <c r="M721" s="37"/>
    </row>
    <row r="722" spans="2:13" x14ac:dyDescent="0.2">
      <c r="B722" s="45"/>
      <c r="L722" s="36"/>
      <c r="M722" s="37"/>
    </row>
    <row r="723" spans="2:13" x14ac:dyDescent="0.2">
      <c r="B723" s="45"/>
      <c r="L723" s="36"/>
      <c r="M723" s="37"/>
    </row>
    <row r="724" spans="2:13" x14ac:dyDescent="0.2">
      <c r="B724" s="45"/>
      <c r="L724" s="36"/>
      <c r="M724" s="37"/>
    </row>
    <row r="725" spans="2:13" x14ac:dyDescent="0.2">
      <c r="B725" s="45"/>
      <c r="L725" s="36"/>
      <c r="M725" s="37"/>
    </row>
    <row r="726" spans="2:13" x14ac:dyDescent="0.2">
      <c r="B726" s="45"/>
      <c r="L726" s="36"/>
      <c r="M726" s="37"/>
    </row>
    <row r="727" spans="2:13" x14ac:dyDescent="0.2">
      <c r="B727" s="45"/>
      <c r="L727" s="36"/>
      <c r="M727" s="37"/>
    </row>
    <row r="728" spans="2:13" x14ac:dyDescent="0.2">
      <c r="B728" s="45"/>
      <c r="L728" s="36"/>
      <c r="M728" s="37"/>
    </row>
    <row r="729" spans="2:13" x14ac:dyDescent="0.2">
      <c r="B729" s="45"/>
      <c r="L729" s="36"/>
      <c r="M729" s="37"/>
    </row>
    <row r="730" spans="2:13" x14ac:dyDescent="0.2">
      <c r="B730" s="45"/>
      <c r="L730" s="36"/>
      <c r="M730" s="37"/>
    </row>
    <row r="731" spans="2:13" x14ac:dyDescent="0.2">
      <c r="B731" s="45"/>
      <c r="L731" s="36"/>
      <c r="M731" s="37"/>
    </row>
    <row r="732" spans="2:13" x14ac:dyDescent="0.2">
      <c r="B732" s="45"/>
      <c r="L732" s="36"/>
      <c r="M732" s="37"/>
    </row>
    <row r="733" spans="2:13" x14ac:dyDescent="0.2">
      <c r="B733" s="45"/>
      <c r="L733" s="36"/>
      <c r="M733" s="37"/>
    </row>
    <row r="734" spans="2:13" x14ac:dyDescent="0.2">
      <c r="B734" s="45"/>
      <c r="L734" s="36"/>
      <c r="M734" s="37"/>
    </row>
    <row r="735" spans="2:13" x14ac:dyDescent="0.2">
      <c r="B735" s="45"/>
      <c r="L735" s="36"/>
      <c r="M735" s="37"/>
    </row>
    <row r="736" spans="2:13" x14ac:dyDescent="0.2">
      <c r="B736" s="45"/>
      <c r="L736" s="36"/>
      <c r="M736" s="37"/>
    </row>
    <row r="737" spans="2:13" x14ac:dyDescent="0.2">
      <c r="B737" s="45"/>
      <c r="L737" s="36"/>
      <c r="M737" s="37"/>
    </row>
    <row r="738" spans="2:13" x14ac:dyDescent="0.2">
      <c r="B738" s="45"/>
      <c r="L738" s="36"/>
      <c r="M738" s="37"/>
    </row>
    <row r="739" spans="2:13" x14ac:dyDescent="0.2">
      <c r="B739" s="45"/>
      <c r="L739" s="36"/>
      <c r="M739" s="37"/>
    </row>
    <row r="740" spans="2:13" x14ac:dyDescent="0.2">
      <c r="B740" s="45"/>
      <c r="L740" s="36"/>
      <c r="M740" s="37"/>
    </row>
    <row r="741" spans="2:13" x14ac:dyDescent="0.2">
      <c r="B741" s="45"/>
      <c r="L741" s="36"/>
      <c r="M741" s="37"/>
    </row>
    <row r="742" spans="2:13" x14ac:dyDescent="0.2">
      <c r="B742" s="45"/>
      <c r="L742" s="36"/>
      <c r="M742" s="37"/>
    </row>
    <row r="743" spans="2:13" x14ac:dyDescent="0.2">
      <c r="B743" s="45"/>
      <c r="L743" s="36"/>
      <c r="M743" s="37"/>
    </row>
    <row r="744" spans="2:13" x14ac:dyDescent="0.2">
      <c r="B744" s="45"/>
      <c r="L744" s="36"/>
      <c r="M744" s="37"/>
    </row>
    <row r="745" spans="2:13" x14ac:dyDescent="0.2">
      <c r="B745" s="45"/>
      <c r="L745" s="36"/>
      <c r="M745" s="37"/>
    </row>
    <row r="746" spans="2:13" x14ac:dyDescent="0.2">
      <c r="B746" s="45"/>
      <c r="L746" s="36"/>
      <c r="M746" s="37"/>
    </row>
    <row r="747" spans="2:13" x14ac:dyDescent="0.2">
      <c r="B747" s="45"/>
      <c r="L747" s="36"/>
      <c r="M747" s="37"/>
    </row>
    <row r="748" spans="2:13" x14ac:dyDescent="0.2">
      <c r="B748" s="45"/>
      <c r="L748" s="36"/>
      <c r="M748" s="37"/>
    </row>
    <row r="749" spans="2:13" x14ac:dyDescent="0.2">
      <c r="B749" s="45"/>
      <c r="L749" s="36"/>
      <c r="M749" s="37"/>
    </row>
    <row r="750" spans="2:13" x14ac:dyDescent="0.2">
      <c r="B750" s="45"/>
      <c r="L750" s="36"/>
      <c r="M750" s="37"/>
    </row>
    <row r="751" spans="2:13" x14ac:dyDescent="0.2">
      <c r="B751" s="45"/>
      <c r="L751" s="36"/>
      <c r="M751" s="37"/>
    </row>
    <row r="752" spans="2:13" x14ac:dyDescent="0.2">
      <c r="B752" s="45"/>
      <c r="L752" s="36"/>
      <c r="M752" s="37"/>
    </row>
    <row r="753" spans="2:13" x14ac:dyDescent="0.2">
      <c r="B753" s="45"/>
      <c r="L753" s="36"/>
      <c r="M753" s="37"/>
    </row>
    <row r="754" spans="2:13" x14ac:dyDescent="0.2">
      <c r="B754" s="45"/>
      <c r="L754" s="36"/>
      <c r="M754" s="37"/>
    </row>
    <row r="755" spans="2:13" x14ac:dyDescent="0.2">
      <c r="B755" s="45"/>
      <c r="L755" s="36"/>
      <c r="M755" s="37"/>
    </row>
    <row r="756" spans="2:13" x14ac:dyDescent="0.2">
      <c r="B756" s="45"/>
      <c r="L756" s="36"/>
      <c r="M756" s="37"/>
    </row>
    <row r="757" spans="2:13" x14ac:dyDescent="0.2">
      <c r="B757" s="45"/>
      <c r="L757" s="36"/>
      <c r="M757" s="37"/>
    </row>
    <row r="758" spans="2:13" x14ac:dyDescent="0.2">
      <c r="B758" s="45"/>
      <c r="L758" s="36"/>
      <c r="M758" s="37"/>
    </row>
    <row r="759" spans="2:13" x14ac:dyDescent="0.2">
      <c r="B759" s="45"/>
      <c r="L759" s="36"/>
      <c r="M759" s="37"/>
    </row>
    <row r="760" spans="2:13" x14ac:dyDescent="0.2">
      <c r="B760" s="45"/>
      <c r="L760" s="36"/>
      <c r="M760" s="37"/>
    </row>
    <row r="761" spans="2:13" x14ac:dyDescent="0.2">
      <c r="B761" s="45"/>
      <c r="L761" s="36"/>
      <c r="M761" s="37"/>
    </row>
    <row r="762" spans="2:13" x14ac:dyDescent="0.2">
      <c r="B762" s="45"/>
      <c r="L762" s="36"/>
      <c r="M762" s="37"/>
    </row>
    <row r="763" spans="2:13" x14ac:dyDescent="0.2">
      <c r="B763" s="45"/>
      <c r="L763" s="36"/>
      <c r="M763" s="37"/>
    </row>
    <row r="764" spans="2:13" x14ac:dyDescent="0.2">
      <c r="B764" s="45"/>
      <c r="L764" s="36"/>
      <c r="M764" s="37"/>
    </row>
    <row r="765" spans="2:13" x14ac:dyDescent="0.2">
      <c r="B765" s="45"/>
      <c r="L765" s="36"/>
      <c r="M765" s="37"/>
    </row>
    <row r="766" spans="2:13" x14ac:dyDescent="0.2">
      <c r="B766" s="45"/>
      <c r="L766" s="36"/>
      <c r="M766" s="37"/>
    </row>
    <row r="767" spans="2:13" x14ac:dyDescent="0.2">
      <c r="B767" s="45"/>
      <c r="L767" s="36"/>
      <c r="M767" s="37"/>
    </row>
    <row r="768" spans="2:13" x14ac:dyDescent="0.2">
      <c r="B768" s="45"/>
      <c r="L768" s="36"/>
      <c r="M768" s="37"/>
    </row>
    <row r="769" spans="2:13" x14ac:dyDescent="0.2">
      <c r="B769" s="45"/>
      <c r="L769" s="36"/>
      <c r="M769" s="37"/>
    </row>
    <row r="770" spans="2:13" x14ac:dyDescent="0.2">
      <c r="B770" s="45"/>
      <c r="L770" s="36"/>
      <c r="M770" s="37"/>
    </row>
    <row r="771" spans="2:13" x14ac:dyDescent="0.2">
      <c r="B771" s="45"/>
      <c r="L771" s="36"/>
      <c r="M771" s="37"/>
    </row>
    <row r="772" spans="2:13" x14ac:dyDescent="0.2">
      <c r="B772" s="45"/>
      <c r="L772" s="36"/>
      <c r="M772" s="37"/>
    </row>
    <row r="773" spans="2:13" x14ac:dyDescent="0.2">
      <c r="B773" s="45"/>
      <c r="L773" s="36"/>
      <c r="M773" s="37"/>
    </row>
    <row r="774" spans="2:13" x14ac:dyDescent="0.2">
      <c r="B774" s="45"/>
      <c r="L774" s="36"/>
      <c r="M774" s="37"/>
    </row>
    <row r="775" spans="2:13" x14ac:dyDescent="0.2">
      <c r="B775" s="45"/>
      <c r="L775" s="36"/>
      <c r="M775" s="37"/>
    </row>
    <row r="776" spans="2:13" x14ac:dyDescent="0.2">
      <c r="B776" s="45"/>
      <c r="L776" s="36"/>
      <c r="M776" s="37"/>
    </row>
    <row r="777" spans="2:13" x14ac:dyDescent="0.2">
      <c r="B777" s="45"/>
      <c r="L777" s="36"/>
      <c r="M777" s="37"/>
    </row>
    <row r="778" spans="2:13" x14ac:dyDescent="0.2">
      <c r="B778" s="45"/>
      <c r="L778" s="36"/>
      <c r="M778" s="37"/>
    </row>
    <row r="779" spans="2:13" x14ac:dyDescent="0.2">
      <c r="B779" s="45"/>
      <c r="L779" s="36"/>
      <c r="M779" s="37"/>
    </row>
    <row r="780" spans="2:13" x14ac:dyDescent="0.2">
      <c r="B780" s="45"/>
      <c r="L780" s="36"/>
      <c r="M780" s="37"/>
    </row>
    <row r="781" spans="2:13" x14ac:dyDescent="0.2">
      <c r="B781" s="45"/>
      <c r="L781" s="36"/>
      <c r="M781" s="37"/>
    </row>
    <row r="782" spans="2:13" x14ac:dyDescent="0.2">
      <c r="B782" s="45"/>
      <c r="L782" s="36"/>
      <c r="M782" s="37"/>
    </row>
    <row r="783" spans="2:13" x14ac:dyDescent="0.2">
      <c r="B783" s="45"/>
      <c r="L783" s="36"/>
      <c r="M783" s="37"/>
    </row>
    <row r="784" spans="2:13" x14ac:dyDescent="0.2">
      <c r="B784" s="45"/>
      <c r="L784" s="36"/>
      <c r="M784" s="37"/>
    </row>
    <row r="785" spans="2:13" x14ac:dyDescent="0.2">
      <c r="B785" s="45"/>
      <c r="L785" s="36"/>
      <c r="M785" s="37"/>
    </row>
    <row r="786" spans="2:13" x14ac:dyDescent="0.2">
      <c r="B786" s="45"/>
      <c r="L786" s="36"/>
      <c r="M786" s="37"/>
    </row>
    <row r="787" spans="2:13" x14ac:dyDescent="0.2">
      <c r="B787" s="45"/>
      <c r="L787" s="36"/>
      <c r="M787" s="37"/>
    </row>
    <row r="788" spans="2:13" x14ac:dyDescent="0.2">
      <c r="B788" s="45"/>
      <c r="L788" s="36"/>
      <c r="M788" s="37"/>
    </row>
    <row r="789" spans="2:13" x14ac:dyDescent="0.2">
      <c r="B789" s="45"/>
      <c r="L789" s="36"/>
      <c r="M789" s="37"/>
    </row>
    <row r="790" spans="2:13" x14ac:dyDescent="0.2">
      <c r="B790" s="45"/>
      <c r="L790" s="36"/>
      <c r="M790" s="37"/>
    </row>
    <row r="791" spans="2:13" x14ac:dyDescent="0.2">
      <c r="B791" s="45"/>
      <c r="L791" s="36"/>
      <c r="M791" s="37"/>
    </row>
    <row r="792" spans="2:13" x14ac:dyDescent="0.2">
      <c r="B792" s="45"/>
      <c r="L792" s="36"/>
      <c r="M792" s="37"/>
    </row>
    <row r="793" spans="2:13" x14ac:dyDescent="0.2">
      <c r="B793" s="45"/>
      <c r="L793" s="36"/>
      <c r="M793" s="37"/>
    </row>
    <row r="794" spans="2:13" x14ac:dyDescent="0.2">
      <c r="B794" s="45"/>
      <c r="L794" s="36"/>
      <c r="M794" s="37"/>
    </row>
    <row r="795" spans="2:13" x14ac:dyDescent="0.2">
      <c r="B795" s="45"/>
      <c r="L795" s="36"/>
      <c r="M795" s="37"/>
    </row>
    <row r="796" spans="2:13" x14ac:dyDescent="0.2">
      <c r="B796" s="45"/>
      <c r="L796" s="36"/>
      <c r="M796" s="37"/>
    </row>
    <row r="797" spans="2:13" x14ac:dyDescent="0.2">
      <c r="B797" s="45"/>
      <c r="L797" s="36"/>
      <c r="M797" s="37"/>
    </row>
    <row r="798" spans="2:13" x14ac:dyDescent="0.2">
      <c r="B798" s="45"/>
      <c r="L798" s="36"/>
      <c r="M798" s="37"/>
    </row>
    <row r="799" spans="2:13" x14ac:dyDescent="0.2">
      <c r="B799" s="45"/>
      <c r="L799" s="36"/>
      <c r="M799" s="37"/>
    </row>
    <row r="800" spans="2:13" x14ac:dyDescent="0.2">
      <c r="B800" s="45"/>
      <c r="L800" s="36"/>
      <c r="M800" s="37"/>
    </row>
    <row r="801" spans="2:13" x14ac:dyDescent="0.2">
      <c r="B801" s="45"/>
      <c r="L801" s="36"/>
      <c r="M801" s="37"/>
    </row>
    <row r="802" spans="2:13" x14ac:dyDescent="0.2">
      <c r="B802" s="45"/>
      <c r="L802" s="36"/>
      <c r="M802" s="37"/>
    </row>
    <row r="803" spans="2:13" x14ac:dyDescent="0.2">
      <c r="B803" s="45"/>
      <c r="L803" s="36"/>
      <c r="M803" s="37"/>
    </row>
    <row r="804" spans="2:13" x14ac:dyDescent="0.2">
      <c r="B804" s="45"/>
      <c r="L804" s="36"/>
      <c r="M804" s="37"/>
    </row>
    <row r="805" spans="2:13" x14ac:dyDescent="0.2">
      <c r="B805" s="45"/>
      <c r="L805" s="36"/>
      <c r="M805" s="37"/>
    </row>
    <row r="806" spans="2:13" x14ac:dyDescent="0.2">
      <c r="B806" s="45"/>
      <c r="L806" s="36"/>
      <c r="M806" s="37"/>
    </row>
    <row r="807" spans="2:13" x14ac:dyDescent="0.2">
      <c r="B807" s="45"/>
      <c r="L807" s="36"/>
      <c r="M807" s="37"/>
    </row>
    <row r="808" spans="2:13" x14ac:dyDescent="0.2">
      <c r="B808" s="45"/>
      <c r="L808" s="36"/>
      <c r="M808" s="37"/>
    </row>
    <row r="809" spans="2:13" x14ac:dyDescent="0.2">
      <c r="B809" s="45"/>
      <c r="L809" s="36"/>
      <c r="M809" s="37"/>
    </row>
    <row r="810" spans="2:13" x14ac:dyDescent="0.2">
      <c r="B810" s="45"/>
      <c r="L810" s="36"/>
      <c r="M810" s="37"/>
    </row>
    <row r="811" spans="2:13" x14ac:dyDescent="0.2">
      <c r="B811" s="45"/>
      <c r="L811" s="36"/>
      <c r="M811" s="37"/>
    </row>
    <row r="812" spans="2:13" x14ac:dyDescent="0.2">
      <c r="B812" s="45"/>
      <c r="L812" s="36"/>
      <c r="M812" s="37"/>
    </row>
    <row r="813" spans="2:13" x14ac:dyDescent="0.2">
      <c r="B813" s="45"/>
      <c r="L813" s="36"/>
      <c r="M813" s="37"/>
    </row>
    <row r="814" spans="2:13" x14ac:dyDescent="0.2">
      <c r="B814" s="45"/>
      <c r="L814" s="36"/>
      <c r="M814" s="37"/>
    </row>
    <row r="815" spans="2:13" x14ac:dyDescent="0.2">
      <c r="B815" s="45"/>
      <c r="L815" s="36"/>
      <c r="M815" s="37"/>
    </row>
    <row r="816" spans="2:13" x14ac:dyDescent="0.2">
      <c r="B816" s="45"/>
      <c r="L816" s="36"/>
      <c r="M816" s="37"/>
    </row>
    <row r="817" spans="2:13" x14ac:dyDescent="0.2">
      <c r="B817" s="45"/>
      <c r="L817" s="36"/>
      <c r="M817" s="37"/>
    </row>
    <row r="818" spans="2:13" x14ac:dyDescent="0.2">
      <c r="B818" s="45"/>
      <c r="L818" s="36"/>
      <c r="M818" s="37"/>
    </row>
    <row r="819" spans="2:13" x14ac:dyDescent="0.2">
      <c r="B819" s="45"/>
      <c r="L819" s="36"/>
      <c r="M819" s="37"/>
    </row>
    <row r="820" spans="2:13" x14ac:dyDescent="0.2">
      <c r="B820" s="45"/>
      <c r="L820" s="36"/>
      <c r="M820" s="37"/>
    </row>
    <row r="821" spans="2:13" x14ac:dyDescent="0.2">
      <c r="B821" s="45"/>
      <c r="L821" s="36"/>
      <c r="M821" s="37"/>
    </row>
    <row r="822" spans="2:13" x14ac:dyDescent="0.2">
      <c r="B822" s="45"/>
      <c r="L822" s="36"/>
      <c r="M822" s="37"/>
    </row>
    <row r="823" spans="2:13" x14ac:dyDescent="0.2">
      <c r="B823" s="45"/>
      <c r="L823" s="36"/>
      <c r="M823" s="37"/>
    </row>
    <row r="824" spans="2:13" x14ac:dyDescent="0.2">
      <c r="B824" s="45"/>
      <c r="L824" s="36"/>
      <c r="M824" s="37"/>
    </row>
    <row r="825" spans="2:13" x14ac:dyDescent="0.2">
      <c r="B825" s="45"/>
      <c r="L825" s="36"/>
      <c r="M825" s="37"/>
    </row>
    <row r="826" spans="2:13" x14ac:dyDescent="0.2">
      <c r="B826" s="45"/>
      <c r="L826" s="36"/>
      <c r="M826" s="37"/>
    </row>
    <row r="827" spans="2:13" x14ac:dyDescent="0.2">
      <c r="B827" s="45"/>
      <c r="L827" s="36"/>
      <c r="M827" s="37"/>
    </row>
    <row r="828" spans="2:13" x14ac:dyDescent="0.2">
      <c r="B828" s="45"/>
      <c r="L828" s="36"/>
      <c r="M828" s="37"/>
    </row>
    <row r="829" spans="2:13" x14ac:dyDescent="0.2">
      <c r="B829" s="45"/>
      <c r="L829" s="36"/>
      <c r="M829" s="37"/>
    </row>
    <row r="830" spans="2:13" x14ac:dyDescent="0.2">
      <c r="B830" s="45"/>
      <c r="L830" s="36"/>
      <c r="M830" s="37"/>
    </row>
    <row r="831" spans="2:13" x14ac:dyDescent="0.2">
      <c r="B831" s="45"/>
      <c r="L831" s="36"/>
      <c r="M831" s="37"/>
    </row>
    <row r="832" spans="2:13" x14ac:dyDescent="0.2">
      <c r="B832" s="45"/>
      <c r="L832" s="36"/>
      <c r="M832" s="37"/>
    </row>
    <row r="833" spans="2:13" x14ac:dyDescent="0.2">
      <c r="B833" s="45"/>
      <c r="L833" s="36"/>
      <c r="M833" s="37"/>
    </row>
    <row r="834" spans="2:13" x14ac:dyDescent="0.2">
      <c r="B834" s="45"/>
      <c r="L834" s="36"/>
      <c r="M834" s="37"/>
    </row>
    <row r="835" spans="2:13" x14ac:dyDescent="0.2">
      <c r="B835" s="45"/>
      <c r="L835" s="36"/>
      <c r="M835" s="37"/>
    </row>
    <row r="836" spans="2:13" x14ac:dyDescent="0.2">
      <c r="B836" s="45"/>
      <c r="L836" s="36"/>
      <c r="M836" s="37"/>
    </row>
    <row r="837" spans="2:13" x14ac:dyDescent="0.2">
      <c r="B837" s="45"/>
      <c r="L837" s="36"/>
      <c r="M837" s="37"/>
    </row>
    <row r="838" spans="2:13" x14ac:dyDescent="0.2">
      <c r="B838" s="45"/>
      <c r="L838" s="36"/>
      <c r="M838" s="37"/>
    </row>
    <row r="839" spans="2:13" x14ac:dyDescent="0.2">
      <c r="B839" s="45"/>
      <c r="L839" s="36"/>
      <c r="M839" s="37"/>
    </row>
    <row r="840" spans="2:13" x14ac:dyDescent="0.2">
      <c r="B840" s="45"/>
      <c r="L840" s="36"/>
      <c r="M840" s="37"/>
    </row>
    <row r="841" spans="2:13" x14ac:dyDescent="0.2">
      <c r="B841" s="45"/>
      <c r="L841" s="36"/>
      <c r="M841" s="37"/>
    </row>
    <row r="842" spans="2:13" x14ac:dyDescent="0.2">
      <c r="B842" s="45"/>
      <c r="L842" s="36"/>
      <c r="M842" s="37"/>
    </row>
    <row r="843" spans="2:13" x14ac:dyDescent="0.2">
      <c r="B843" s="45"/>
      <c r="L843" s="36"/>
      <c r="M843" s="37"/>
    </row>
    <row r="844" spans="2:13" x14ac:dyDescent="0.2">
      <c r="B844" s="45"/>
      <c r="L844" s="36"/>
      <c r="M844" s="37"/>
    </row>
    <row r="845" spans="2:13" x14ac:dyDescent="0.2">
      <c r="B845" s="45"/>
      <c r="L845" s="36"/>
      <c r="M845" s="37"/>
    </row>
    <row r="846" spans="2:13" x14ac:dyDescent="0.2">
      <c r="B846" s="45"/>
      <c r="L846" s="36"/>
      <c r="M846" s="37"/>
    </row>
    <row r="847" spans="2:13" x14ac:dyDescent="0.2">
      <c r="B847" s="45"/>
      <c r="L847" s="36"/>
      <c r="M847" s="37"/>
    </row>
    <row r="848" spans="2:13" x14ac:dyDescent="0.2">
      <c r="B848" s="45"/>
      <c r="L848" s="36"/>
      <c r="M848" s="37"/>
    </row>
    <row r="849" spans="2:13" x14ac:dyDescent="0.2">
      <c r="B849" s="45"/>
      <c r="L849" s="36"/>
      <c r="M849" s="37"/>
    </row>
    <row r="850" spans="2:13" x14ac:dyDescent="0.2">
      <c r="B850" s="45"/>
      <c r="L850" s="36"/>
      <c r="M850" s="37"/>
    </row>
    <row r="851" spans="2:13" x14ac:dyDescent="0.2">
      <c r="B851" s="45"/>
      <c r="L851" s="36"/>
      <c r="M851" s="37"/>
    </row>
    <row r="852" spans="2:13" x14ac:dyDescent="0.2">
      <c r="B852" s="45"/>
      <c r="L852" s="36"/>
      <c r="M852" s="37"/>
    </row>
    <row r="853" spans="2:13" x14ac:dyDescent="0.2">
      <c r="B853" s="45"/>
      <c r="L853" s="36"/>
      <c r="M853" s="37"/>
    </row>
    <row r="854" spans="2:13" x14ac:dyDescent="0.2">
      <c r="B854" s="45"/>
      <c r="L854" s="36"/>
      <c r="M854" s="37"/>
    </row>
    <row r="855" spans="2:13" x14ac:dyDescent="0.2">
      <c r="B855" s="45"/>
      <c r="L855" s="36"/>
      <c r="M855" s="37"/>
    </row>
    <row r="856" spans="2:13" x14ac:dyDescent="0.2">
      <c r="B856" s="45"/>
      <c r="L856" s="36"/>
      <c r="M856" s="37"/>
    </row>
    <row r="857" spans="2:13" x14ac:dyDescent="0.2">
      <c r="B857" s="45"/>
      <c r="L857" s="36"/>
      <c r="M857" s="37"/>
    </row>
    <row r="858" spans="2:13" x14ac:dyDescent="0.2">
      <c r="B858" s="45"/>
      <c r="L858" s="36"/>
      <c r="M858" s="37"/>
    </row>
    <row r="859" spans="2:13" x14ac:dyDescent="0.2">
      <c r="B859" s="45"/>
      <c r="L859" s="36"/>
      <c r="M859" s="37"/>
    </row>
    <row r="860" spans="2:13" x14ac:dyDescent="0.2">
      <c r="B860" s="45"/>
      <c r="L860" s="36"/>
      <c r="M860" s="37"/>
    </row>
    <row r="861" spans="2:13" x14ac:dyDescent="0.2">
      <c r="B861" s="45"/>
      <c r="L861" s="36"/>
      <c r="M861" s="37"/>
    </row>
    <row r="862" spans="2:13" x14ac:dyDescent="0.2">
      <c r="B862" s="45"/>
      <c r="L862" s="36"/>
      <c r="M862" s="37"/>
    </row>
    <row r="863" spans="2:13" x14ac:dyDescent="0.2">
      <c r="B863" s="45"/>
      <c r="L863" s="36"/>
      <c r="M863" s="37"/>
    </row>
    <row r="864" spans="2:13" x14ac:dyDescent="0.2">
      <c r="B864" s="45"/>
      <c r="L864" s="36"/>
      <c r="M864" s="37"/>
    </row>
    <row r="865" spans="2:13" x14ac:dyDescent="0.2">
      <c r="B865" s="45"/>
      <c r="L865" s="36"/>
      <c r="M865" s="37"/>
    </row>
    <row r="866" spans="2:13" x14ac:dyDescent="0.2">
      <c r="B866" s="45"/>
      <c r="L866" s="36"/>
      <c r="M866" s="37"/>
    </row>
    <row r="867" spans="2:13" x14ac:dyDescent="0.2">
      <c r="B867" s="45"/>
      <c r="L867" s="36"/>
      <c r="M867" s="37"/>
    </row>
    <row r="868" spans="2:13" x14ac:dyDescent="0.2">
      <c r="B868" s="45"/>
      <c r="L868" s="36"/>
      <c r="M868" s="37"/>
    </row>
    <row r="869" spans="2:13" x14ac:dyDescent="0.2">
      <c r="B869" s="45"/>
      <c r="L869" s="36"/>
      <c r="M869" s="37"/>
    </row>
    <row r="870" spans="2:13" x14ac:dyDescent="0.2">
      <c r="B870" s="45"/>
      <c r="L870" s="36"/>
      <c r="M870" s="37"/>
    </row>
    <row r="871" spans="2:13" x14ac:dyDescent="0.2">
      <c r="B871" s="45"/>
      <c r="L871" s="36"/>
      <c r="M871" s="37"/>
    </row>
    <row r="872" spans="2:13" x14ac:dyDescent="0.2">
      <c r="B872" s="45"/>
      <c r="L872" s="36"/>
      <c r="M872" s="37"/>
    </row>
    <row r="873" spans="2:13" x14ac:dyDescent="0.2">
      <c r="B873" s="45"/>
      <c r="L873" s="36"/>
      <c r="M873" s="37"/>
    </row>
    <row r="874" spans="2:13" x14ac:dyDescent="0.2">
      <c r="B874" s="45"/>
      <c r="L874" s="36"/>
      <c r="M874" s="37"/>
    </row>
    <row r="875" spans="2:13" x14ac:dyDescent="0.2">
      <c r="B875" s="45"/>
      <c r="L875" s="36"/>
      <c r="M875" s="37"/>
    </row>
    <row r="876" spans="2:13" x14ac:dyDescent="0.2">
      <c r="B876" s="45"/>
      <c r="L876" s="36"/>
      <c r="M876" s="37"/>
    </row>
    <row r="877" spans="2:13" x14ac:dyDescent="0.2">
      <c r="B877" s="45"/>
      <c r="L877" s="36"/>
      <c r="M877" s="37"/>
    </row>
    <row r="878" spans="2:13" x14ac:dyDescent="0.2">
      <c r="B878" s="45"/>
      <c r="L878" s="36"/>
      <c r="M878" s="37"/>
    </row>
    <row r="879" spans="2:13" x14ac:dyDescent="0.2">
      <c r="B879" s="45"/>
      <c r="L879" s="36"/>
      <c r="M879" s="37"/>
    </row>
    <row r="880" spans="2:13" x14ac:dyDescent="0.2">
      <c r="B880" s="45"/>
      <c r="L880" s="36"/>
      <c r="M880" s="37"/>
    </row>
    <row r="881" spans="2:13" x14ac:dyDescent="0.2">
      <c r="B881" s="45"/>
      <c r="L881" s="36"/>
      <c r="M881" s="37"/>
    </row>
    <row r="882" spans="2:13" x14ac:dyDescent="0.2">
      <c r="B882" s="45"/>
      <c r="L882" s="36"/>
      <c r="M882" s="37"/>
    </row>
    <row r="883" spans="2:13" x14ac:dyDescent="0.2">
      <c r="B883" s="45"/>
      <c r="L883" s="36"/>
      <c r="M883" s="37"/>
    </row>
    <row r="884" spans="2:13" x14ac:dyDescent="0.2">
      <c r="B884" s="45"/>
      <c r="L884" s="36"/>
      <c r="M884" s="37"/>
    </row>
    <row r="885" spans="2:13" x14ac:dyDescent="0.2">
      <c r="B885" s="45"/>
      <c r="L885" s="36"/>
      <c r="M885" s="37"/>
    </row>
    <row r="886" spans="2:13" x14ac:dyDescent="0.2">
      <c r="B886" s="45"/>
      <c r="L886" s="36"/>
      <c r="M886" s="37"/>
    </row>
    <row r="887" spans="2:13" x14ac:dyDescent="0.2">
      <c r="B887" s="45"/>
      <c r="L887" s="36"/>
      <c r="M887" s="37"/>
    </row>
    <row r="888" spans="2:13" x14ac:dyDescent="0.2">
      <c r="B888" s="45"/>
      <c r="L888" s="36"/>
      <c r="M888" s="37"/>
    </row>
    <row r="889" spans="2:13" x14ac:dyDescent="0.2">
      <c r="B889" s="45"/>
      <c r="L889" s="36"/>
      <c r="M889" s="37"/>
    </row>
    <row r="890" spans="2:13" x14ac:dyDescent="0.2">
      <c r="B890" s="45"/>
      <c r="L890" s="36"/>
      <c r="M890" s="37"/>
    </row>
    <row r="891" spans="2:13" x14ac:dyDescent="0.2">
      <c r="B891" s="45"/>
      <c r="L891" s="36"/>
      <c r="M891" s="37"/>
    </row>
    <row r="892" spans="2:13" x14ac:dyDescent="0.2">
      <c r="B892" s="45"/>
      <c r="L892" s="36"/>
      <c r="M892" s="37"/>
    </row>
    <row r="893" spans="2:13" x14ac:dyDescent="0.2">
      <c r="B893" s="45"/>
      <c r="L893" s="36"/>
      <c r="M893" s="37"/>
    </row>
    <row r="894" spans="2:13" x14ac:dyDescent="0.2">
      <c r="B894" s="45"/>
      <c r="L894" s="36"/>
      <c r="M894" s="37"/>
    </row>
    <row r="895" spans="2:13" x14ac:dyDescent="0.2">
      <c r="B895" s="45"/>
      <c r="L895" s="36"/>
      <c r="M895" s="37"/>
    </row>
    <row r="896" spans="2:13" x14ac:dyDescent="0.2">
      <c r="B896" s="45"/>
      <c r="L896" s="36"/>
      <c r="M896" s="37"/>
    </row>
    <row r="897" spans="2:13" x14ac:dyDescent="0.2">
      <c r="B897" s="45"/>
      <c r="L897" s="36"/>
      <c r="M897" s="37"/>
    </row>
    <row r="898" spans="2:13" x14ac:dyDescent="0.2">
      <c r="B898" s="45"/>
      <c r="L898" s="36"/>
      <c r="M898" s="37"/>
    </row>
    <row r="899" spans="2:13" x14ac:dyDescent="0.2">
      <c r="B899" s="45"/>
      <c r="L899" s="36"/>
      <c r="M899" s="37"/>
    </row>
    <row r="900" spans="2:13" x14ac:dyDescent="0.2">
      <c r="B900" s="45"/>
      <c r="L900" s="36"/>
      <c r="M900" s="37"/>
    </row>
    <row r="901" spans="2:13" x14ac:dyDescent="0.2">
      <c r="B901" s="45"/>
      <c r="L901" s="36"/>
      <c r="M901" s="37"/>
    </row>
    <row r="902" spans="2:13" x14ac:dyDescent="0.2">
      <c r="B902" s="45"/>
      <c r="L902" s="36"/>
      <c r="M902" s="37"/>
    </row>
    <row r="903" spans="2:13" x14ac:dyDescent="0.2">
      <c r="B903" s="45"/>
      <c r="L903" s="36"/>
      <c r="M903" s="37"/>
    </row>
    <row r="904" spans="2:13" x14ac:dyDescent="0.2">
      <c r="B904" s="45"/>
      <c r="L904" s="36"/>
      <c r="M904" s="37"/>
    </row>
    <row r="905" spans="2:13" x14ac:dyDescent="0.2">
      <c r="B905" s="45"/>
      <c r="L905" s="36"/>
      <c r="M905" s="37"/>
    </row>
    <row r="906" spans="2:13" x14ac:dyDescent="0.2">
      <c r="B906" s="45"/>
      <c r="L906" s="36"/>
      <c r="M906" s="37"/>
    </row>
    <row r="907" spans="2:13" x14ac:dyDescent="0.2">
      <c r="B907" s="45"/>
      <c r="L907" s="36"/>
      <c r="M907" s="37"/>
    </row>
    <row r="908" spans="2:13" x14ac:dyDescent="0.2">
      <c r="B908" s="45"/>
      <c r="L908" s="36"/>
      <c r="M908" s="37"/>
    </row>
    <row r="909" spans="2:13" x14ac:dyDescent="0.2">
      <c r="B909" s="45"/>
      <c r="L909" s="36"/>
      <c r="M909" s="37"/>
    </row>
    <row r="910" spans="2:13" x14ac:dyDescent="0.2">
      <c r="B910" s="45"/>
      <c r="L910" s="36"/>
      <c r="M910" s="37"/>
    </row>
    <row r="911" spans="2:13" x14ac:dyDescent="0.2">
      <c r="B911" s="45"/>
      <c r="L911" s="36"/>
      <c r="M911" s="37"/>
    </row>
    <row r="912" spans="2:13" x14ac:dyDescent="0.2">
      <c r="B912" s="45"/>
      <c r="L912" s="36"/>
      <c r="M912" s="37"/>
    </row>
    <row r="913" spans="2:13" x14ac:dyDescent="0.2">
      <c r="B913" s="45"/>
      <c r="L913" s="36"/>
      <c r="M913" s="37"/>
    </row>
    <row r="914" spans="2:13" x14ac:dyDescent="0.2">
      <c r="B914" s="45"/>
      <c r="L914" s="36"/>
      <c r="M914" s="37"/>
    </row>
    <row r="915" spans="2:13" x14ac:dyDescent="0.2">
      <c r="B915" s="45"/>
      <c r="L915" s="36"/>
      <c r="M915" s="37"/>
    </row>
    <row r="916" spans="2:13" x14ac:dyDescent="0.2">
      <c r="B916" s="45"/>
      <c r="L916" s="36"/>
      <c r="M916" s="37"/>
    </row>
    <row r="917" spans="2:13" x14ac:dyDescent="0.2">
      <c r="B917" s="45"/>
      <c r="L917" s="36"/>
      <c r="M917" s="37"/>
    </row>
    <row r="918" spans="2:13" x14ac:dyDescent="0.2">
      <c r="B918" s="45"/>
      <c r="L918" s="36"/>
      <c r="M918" s="37"/>
    </row>
    <row r="919" spans="2:13" x14ac:dyDescent="0.2">
      <c r="B919" s="45"/>
      <c r="L919" s="36"/>
      <c r="M919" s="37"/>
    </row>
    <row r="920" spans="2:13" x14ac:dyDescent="0.2">
      <c r="B920" s="45"/>
      <c r="L920" s="36"/>
      <c r="M920" s="37"/>
    </row>
    <row r="921" spans="2:13" x14ac:dyDescent="0.2">
      <c r="B921" s="45"/>
      <c r="L921" s="36"/>
      <c r="M921" s="37"/>
    </row>
    <row r="922" spans="2:13" x14ac:dyDescent="0.2">
      <c r="B922" s="45"/>
      <c r="L922" s="36"/>
      <c r="M922" s="37"/>
    </row>
    <row r="923" spans="2:13" x14ac:dyDescent="0.2">
      <c r="B923" s="45"/>
      <c r="L923" s="36"/>
      <c r="M923" s="37"/>
    </row>
    <row r="924" spans="2:13" x14ac:dyDescent="0.2">
      <c r="B924" s="45"/>
      <c r="L924" s="36"/>
      <c r="M924" s="37"/>
    </row>
    <row r="925" spans="2:13" x14ac:dyDescent="0.2">
      <c r="B925" s="45"/>
      <c r="L925" s="36"/>
      <c r="M925" s="37"/>
    </row>
    <row r="926" spans="2:13" x14ac:dyDescent="0.2">
      <c r="B926" s="45"/>
      <c r="L926" s="36"/>
      <c r="M926" s="37"/>
    </row>
    <row r="927" spans="2:13" x14ac:dyDescent="0.2">
      <c r="B927" s="45"/>
      <c r="L927" s="36"/>
      <c r="M927" s="37"/>
    </row>
    <row r="928" spans="2:13" x14ac:dyDescent="0.2">
      <c r="B928" s="45"/>
      <c r="L928" s="36"/>
      <c r="M928" s="37"/>
    </row>
    <row r="929" spans="2:13" x14ac:dyDescent="0.2">
      <c r="B929" s="45"/>
      <c r="L929" s="36"/>
      <c r="M929" s="37"/>
    </row>
    <row r="930" spans="2:13" x14ac:dyDescent="0.2">
      <c r="B930" s="45"/>
      <c r="L930" s="36"/>
      <c r="M930" s="37"/>
    </row>
    <row r="931" spans="2:13" x14ac:dyDescent="0.2">
      <c r="B931" s="45"/>
      <c r="L931" s="36"/>
      <c r="M931" s="37"/>
    </row>
    <row r="932" spans="2:13" x14ac:dyDescent="0.2">
      <c r="B932" s="45"/>
      <c r="L932" s="36"/>
      <c r="M932" s="37"/>
    </row>
    <row r="933" spans="2:13" x14ac:dyDescent="0.2">
      <c r="B933" s="45"/>
      <c r="L933" s="36"/>
      <c r="M933" s="37"/>
    </row>
    <row r="934" spans="2:13" x14ac:dyDescent="0.2">
      <c r="B934" s="45"/>
      <c r="L934" s="36"/>
      <c r="M934" s="37"/>
    </row>
    <row r="935" spans="2:13" x14ac:dyDescent="0.2">
      <c r="B935" s="45"/>
      <c r="L935" s="36"/>
      <c r="M935" s="37"/>
    </row>
    <row r="936" spans="2:13" x14ac:dyDescent="0.2">
      <c r="B936" s="45"/>
      <c r="L936" s="36"/>
      <c r="M936" s="37"/>
    </row>
    <row r="937" spans="2:13" x14ac:dyDescent="0.2">
      <c r="B937" s="45"/>
      <c r="L937" s="36"/>
      <c r="M937" s="37"/>
    </row>
    <row r="938" spans="2:13" x14ac:dyDescent="0.2">
      <c r="B938" s="45"/>
      <c r="L938" s="36"/>
      <c r="M938" s="37"/>
    </row>
    <row r="939" spans="2:13" x14ac:dyDescent="0.2">
      <c r="B939" s="45"/>
      <c r="L939" s="36"/>
      <c r="M939" s="37"/>
    </row>
    <row r="940" spans="2:13" x14ac:dyDescent="0.2">
      <c r="B940" s="45"/>
      <c r="L940" s="36"/>
      <c r="M940" s="37"/>
    </row>
    <row r="941" spans="2:13" x14ac:dyDescent="0.2">
      <c r="B941" s="45"/>
      <c r="L941" s="36"/>
      <c r="M941" s="37"/>
    </row>
    <row r="942" spans="2:13" x14ac:dyDescent="0.2">
      <c r="B942" s="45"/>
      <c r="L942" s="36"/>
      <c r="M942" s="37"/>
    </row>
    <row r="943" spans="2:13" x14ac:dyDescent="0.2">
      <c r="B943" s="45"/>
      <c r="L943" s="36"/>
      <c r="M943" s="37"/>
    </row>
    <row r="944" spans="2:13" x14ac:dyDescent="0.2">
      <c r="B944" s="45"/>
      <c r="L944" s="36"/>
      <c r="M944" s="37"/>
    </row>
    <row r="945" spans="2:13" x14ac:dyDescent="0.2">
      <c r="B945" s="45"/>
      <c r="L945" s="36"/>
      <c r="M945" s="37"/>
    </row>
    <row r="946" spans="2:13" x14ac:dyDescent="0.2">
      <c r="B946" s="45"/>
      <c r="L946" s="36"/>
      <c r="M946" s="37"/>
    </row>
    <row r="947" spans="2:13" x14ac:dyDescent="0.2">
      <c r="B947" s="45"/>
      <c r="L947" s="36"/>
      <c r="M947" s="37"/>
    </row>
    <row r="948" spans="2:13" x14ac:dyDescent="0.2">
      <c r="B948" s="45"/>
      <c r="L948" s="36"/>
      <c r="M948" s="37"/>
    </row>
    <row r="949" spans="2:13" x14ac:dyDescent="0.2">
      <c r="B949" s="45"/>
      <c r="L949" s="36"/>
      <c r="M949" s="37"/>
    </row>
    <row r="950" spans="2:13" x14ac:dyDescent="0.2">
      <c r="B950" s="45"/>
      <c r="L950" s="36"/>
      <c r="M950" s="37"/>
    </row>
    <row r="951" spans="2:13" x14ac:dyDescent="0.2">
      <c r="B951" s="45"/>
      <c r="L951" s="36"/>
      <c r="M951" s="37"/>
    </row>
    <row r="952" spans="2:13" x14ac:dyDescent="0.2">
      <c r="B952" s="45"/>
      <c r="L952" s="36"/>
      <c r="M952" s="37"/>
    </row>
    <row r="953" spans="2:13" x14ac:dyDescent="0.2">
      <c r="B953" s="45"/>
      <c r="L953" s="36"/>
      <c r="M953" s="37"/>
    </row>
    <row r="954" spans="2:13" x14ac:dyDescent="0.2">
      <c r="B954" s="45"/>
      <c r="L954" s="36"/>
      <c r="M954" s="37"/>
    </row>
    <row r="955" spans="2:13" x14ac:dyDescent="0.2">
      <c r="B955" s="45"/>
      <c r="L955" s="36"/>
      <c r="M955" s="37"/>
    </row>
    <row r="956" spans="2:13" x14ac:dyDescent="0.2">
      <c r="B956" s="45"/>
      <c r="L956" s="36"/>
      <c r="M956" s="37"/>
    </row>
    <row r="957" spans="2:13" x14ac:dyDescent="0.2">
      <c r="B957" s="45"/>
      <c r="L957" s="36"/>
      <c r="M957" s="37"/>
    </row>
    <row r="958" spans="2:13" x14ac:dyDescent="0.2">
      <c r="B958" s="45"/>
      <c r="L958" s="36"/>
      <c r="M958" s="37"/>
    </row>
    <row r="959" spans="2:13" x14ac:dyDescent="0.2">
      <c r="B959" s="45"/>
      <c r="L959" s="36"/>
      <c r="M959" s="37"/>
    </row>
    <row r="960" spans="2:13" x14ac:dyDescent="0.2">
      <c r="B960" s="45"/>
      <c r="L960" s="36"/>
      <c r="M960" s="37"/>
    </row>
    <row r="961" spans="2:13" x14ac:dyDescent="0.2">
      <c r="B961" s="45"/>
      <c r="L961" s="36"/>
      <c r="M961" s="37"/>
    </row>
    <row r="962" spans="2:13" x14ac:dyDescent="0.2">
      <c r="B962" s="45"/>
      <c r="L962" s="36"/>
      <c r="M962" s="37"/>
    </row>
    <row r="963" spans="2:13" x14ac:dyDescent="0.2">
      <c r="B963" s="45"/>
      <c r="L963" s="36"/>
      <c r="M963" s="37"/>
    </row>
    <row r="964" spans="2:13" x14ac:dyDescent="0.2">
      <c r="B964" s="45"/>
      <c r="L964" s="36"/>
      <c r="M964" s="37"/>
    </row>
    <row r="965" spans="2:13" x14ac:dyDescent="0.2">
      <c r="B965" s="45"/>
      <c r="L965" s="36"/>
      <c r="M965" s="37"/>
    </row>
    <row r="966" spans="2:13" x14ac:dyDescent="0.2">
      <c r="B966" s="45"/>
      <c r="L966" s="36"/>
      <c r="M966" s="37"/>
    </row>
    <row r="967" spans="2:13" x14ac:dyDescent="0.2">
      <c r="B967" s="45"/>
      <c r="L967" s="36"/>
      <c r="M967" s="37"/>
    </row>
    <row r="968" spans="2:13" x14ac:dyDescent="0.2">
      <c r="B968" s="45"/>
      <c r="L968" s="36"/>
      <c r="M968" s="37"/>
    </row>
    <row r="969" spans="2:13" x14ac:dyDescent="0.2">
      <c r="B969" s="45"/>
      <c r="L969" s="36"/>
      <c r="M969" s="37"/>
    </row>
    <row r="970" spans="2:13" x14ac:dyDescent="0.2">
      <c r="B970" s="45"/>
      <c r="L970" s="36"/>
      <c r="M970" s="37"/>
    </row>
    <row r="971" spans="2:13" x14ac:dyDescent="0.2">
      <c r="B971" s="45"/>
      <c r="L971" s="36"/>
      <c r="M971" s="37"/>
    </row>
    <row r="972" spans="2:13" x14ac:dyDescent="0.2">
      <c r="B972" s="45"/>
      <c r="L972" s="36"/>
      <c r="M972" s="37"/>
    </row>
    <row r="973" spans="2:13" x14ac:dyDescent="0.2">
      <c r="B973" s="45"/>
      <c r="L973" s="36"/>
      <c r="M973" s="37"/>
    </row>
    <row r="974" spans="2:13" x14ac:dyDescent="0.2">
      <c r="B974" s="45"/>
      <c r="L974" s="36"/>
      <c r="M974" s="37"/>
    </row>
    <row r="975" spans="2:13" x14ac:dyDescent="0.2">
      <c r="B975" s="45"/>
      <c r="L975" s="36"/>
      <c r="M975" s="37"/>
    </row>
    <row r="976" spans="2:13" x14ac:dyDescent="0.2">
      <c r="B976" s="45"/>
      <c r="L976" s="36"/>
      <c r="M976" s="37"/>
    </row>
    <row r="977" spans="2:13" x14ac:dyDescent="0.2">
      <c r="B977" s="45"/>
      <c r="L977" s="36"/>
      <c r="M977" s="37"/>
    </row>
    <row r="978" spans="2:13" x14ac:dyDescent="0.2">
      <c r="B978" s="45"/>
      <c r="L978" s="36"/>
      <c r="M978" s="37"/>
    </row>
    <row r="979" spans="2:13" x14ac:dyDescent="0.2">
      <c r="B979" s="45"/>
      <c r="L979" s="36"/>
      <c r="M979" s="37"/>
    </row>
    <row r="980" spans="2:13" x14ac:dyDescent="0.2">
      <c r="B980" s="45"/>
      <c r="L980" s="36"/>
      <c r="M980" s="37"/>
    </row>
    <row r="981" spans="2:13" x14ac:dyDescent="0.2">
      <c r="B981" s="45"/>
      <c r="L981" s="36"/>
      <c r="M981" s="37"/>
    </row>
    <row r="982" spans="2:13" x14ac:dyDescent="0.2">
      <c r="B982" s="45"/>
      <c r="L982" s="36"/>
      <c r="M982" s="37"/>
    </row>
    <row r="983" spans="2:13" x14ac:dyDescent="0.2">
      <c r="B983" s="45"/>
      <c r="L983" s="36"/>
      <c r="M983" s="37"/>
    </row>
    <row r="984" spans="2:13" x14ac:dyDescent="0.2">
      <c r="B984" s="45"/>
      <c r="L984" s="36"/>
      <c r="M984" s="37"/>
    </row>
    <row r="985" spans="2:13" x14ac:dyDescent="0.2">
      <c r="B985" s="45"/>
      <c r="L985" s="36"/>
      <c r="M985" s="37"/>
    </row>
    <row r="986" spans="2:13" x14ac:dyDescent="0.2">
      <c r="B986" s="45"/>
      <c r="L986" s="36"/>
      <c r="M986" s="37"/>
    </row>
    <row r="987" spans="2:13" x14ac:dyDescent="0.2">
      <c r="B987" s="45"/>
      <c r="L987" s="36"/>
      <c r="M987" s="37"/>
    </row>
    <row r="988" spans="2:13" x14ac:dyDescent="0.2">
      <c r="B988" s="45"/>
      <c r="L988" s="36"/>
      <c r="M988" s="37"/>
    </row>
    <row r="989" spans="2:13" x14ac:dyDescent="0.2">
      <c r="B989" s="45"/>
      <c r="L989" s="36"/>
      <c r="M989" s="37"/>
    </row>
    <row r="990" spans="2:13" x14ac:dyDescent="0.2">
      <c r="B990" s="45"/>
      <c r="L990" s="36"/>
      <c r="M990" s="37"/>
    </row>
    <row r="991" spans="2:13" x14ac:dyDescent="0.2">
      <c r="B991" s="45"/>
      <c r="L991" s="36"/>
      <c r="M991" s="37"/>
    </row>
    <row r="992" spans="2:13" x14ac:dyDescent="0.2">
      <c r="B992" s="45"/>
      <c r="L992" s="36"/>
      <c r="M992" s="37"/>
    </row>
    <row r="993" spans="2:13" x14ac:dyDescent="0.2">
      <c r="B993" s="45"/>
      <c r="L993" s="36"/>
      <c r="M993" s="37"/>
    </row>
    <row r="994" spans="2:13" x14ac:dyDescent="0.2">
      <c r="B994" s="45"/>
      <c r="L994" s="36"/>
      <c r="M994" s="37"/>
    </row>
    <row r="995" spans="2:13" x14ac:dyDescent="0.2">
      <c r="B995" s="45"/>
      <c r="L995" s="36"/>
      <c r="M995" s="37"/>
    </row>
    <row r="996" spans="2:13" x14ac:dyDescent="0.2">
      <c r="B996" s="45"/>
      <c r="L996" s="36"/>
      <c r="M996" s="37"/>
    </row>
    <row r="997" spans="2:13" x14ac:dyDescent="0.2">
      <c r="B997" s="45"/>
      <c r="L997" s="36"/>
      <c r="M997" s="37"/>
    </row>
    <row r="998" spans="2:13" x14ac:dyDescent="0.2">
      <c r="B998" s="45"/>
      <c r="L998" s="36"/>
      <c r="M998" s="37"/>
    </row>
    <row r="999" spans="2:13" x14ac:dyDescent="0.2">
      <c r="B999" s="45"/>
      <c r="L999" s="36"/>
      <c r="M999" s="37"/>
    </row>
    <row r="1000" spans="2:13" x14ac:dyDescent="0.2">
      <c r="B1000" s="45"/>
      <c r="L1000" s="36"/>
      <c r="M1000" s="37"/>
    </row>
  </sheetData>
  <phoneticPr fontId="9" type="noConversion"/>
  <hyperlinks>
    <hyperlink ref="B3" location="Specs!A10" display="Pulmonary Ventilator: portable  (pediatric and adult) with oxygen tank  different breathing regimes."/>
    <hyperlink ref="B4" location="Specs!A6" display="basic patient monitor system: (ECG, Resp, HR,  NIBP,Temp, SpO2,)  with touch screen. "/>
    <hyperlink ref="B41" location="Specs!A10" display="ventilator: portable  (pediatric and adult) with oxygen tank  different breathing regimes."/>
    <hyperlink ref="B78" location="Specs!A11" display="Defibrillator Biphasic 360 Joules, Adult and Pediatric Multiple Electrodes, Cardio Version, Self-Test Diagnosis. "/>
    <hyperlink ref="B97" location="Specs!A5" display="Portable ECG 12 lead"/>
    <hyperlink ref="B98" location="Specs!A15" display="portable oxygen generation system (pogs)"/>
    <hyperlink ref="B99" location="Specs!A6" display="patient monitor for vital signs"/>
    <hyperlink ref="B100" location="Specs!A7" display="portable oxygen concentrator"/>
    <hyperlink ref="B101" location="Specs!A8" display="Pulse oximeters"/>
    <hyperlink ref="B102" location="Specs!A17" display="Field Hospital tent sets for bioisolation patients"/>
    <hyperlink ref="B103" location="Specs!A18" display="isolation patient transportation capsule "/>
    <hyperlink ref="B104" location="Specs!A20" display="Bone Catheter for adults and pediatric patients"/>
  </hyperlinks>
  <pageMargins left="0.7" right="0.7" top="0.75" bottom="0.75" header="0" footer="0"/>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2.625" defaultRowHeight="15" customHeight="1" x14ac:dyDescent="0.2"/>
  <cols>
    <col min="1" max="1" width="1.75" customWidth="1"/>
    <col min="2" max="2" width="40.125" customWidth="1"/>
    <col min="3" max="3" width="9.125" customWidth="1"/>
    <col min="4" max="26" width="8.625" customWidth="1"/>
  </cols>
  <sheetData>
    <row r="1" spans="1:4" ht="14.25" customHeight="1" x14ac:dyDescent="0.25">
      <c r="A1" s="1" t="s">
        <v>0</v>
      </c>
      <c r="B1" s="2" t="s">
        <v>1</v>
      </c>
      <c r="C1" s="2" t="s">
        <v>2</v>
      </c>
    </row>
    <row r="2" spans="1:4" ht="14.25" customHeight="1" x14ac:dyDescent="0.25">
      <c r="A2" s="1">
        <v>1</v>
      </c>
      <c r="B2" s="3" t="s">
        <v>3</v>
      </c>
      <c r="C2" s="4">
        <v>490</v>
      </c>
      <c r="D2" s="5"/>
    </row>
    <row r="3" spans="1:4" ht="14.25" customHeight="1" x14ac:dyDescent="0.25">
      <c r="A3" s="1">
        <v>2</v>
      </c>
      <c r="B3" s="3" t="s">
        <v>4</v>
      </c>
      <c r="C3" s="4">
        <v>380</v>
      </c>
      <c r="D3" s="5"/>
    </row>
    <row r="4" spans="1:4" ht="14.25" customHeight="1" x14ac:dyDescent="0.25">
      <c r="A4" s="1">
        <v>3</v>
      </c>
      <c r="B4" s="3" t="s">
        <v>5</v>
      </c>
      <c r="C4" s="4">
        <v>43</v>
      </c>
      <c r="D4" s="5"/>
    </row>
    <row r="5" spans="1:4" ht="14.25" customHeight="1" x14ac:dyDescent="0.2"/>
    <row r="6" spans="1:4" ht="14.25" customHeight="1" x14ac:dyDescent="0.2"/>
    <row r="7" spans="1:4" ht="14.25" customHeight="1" x14ac:dyDescent="0.2"/>
    <row r="8" spans="1:4" ht="14.25" customHeight="1" x14ac:dyDescent="0.2"/>
    <row r="9" spans="1:4" ht="14.25" customHeight="1" x14ac:dyDescent="0.2"/>
    <row r="10" spans="1:4" ht="14.25" customHeight="1" x14ac:dyDescent="0.2"/>
    <row r="11" spans="1:4" ht="14.25" customHeight="1" x14ac:dyDescent="0.2"/>
    <row r="12" spans="1:4" ht="14.25" customHeight="1" x14ac:dyDescent="0.2"/>
    <row r="13" spans="1:4" ht="14.25" customHeight="1" x14ac:dyDescent="0.2"/>
    <row r="14" spans="1:4" ht="14.25" customHeight="1" x14ac:dyDescent="0.2"/>
    <row r="15" spans="1:4" ht="14.25" customHeight="1" x14ac:dyDescent="0.2"/>
    <row r="16" spans="1: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2.625" defaultRowHeight="15" customHeight="1" x14ac:dyDescent="0.2"/>
  <cols>
    <col min="1" max="6" width="12.625" customWidth="1"/>
  </cols>
  <sheetData>
    <row r="1" spans="1:1" ht="15" customHeight="1" x14ac:dyDescent="0.25">
      <c r="A1" s="7" t="s">
        <v>161</v>
      </c>
    </row>
    <row r="2" spans="1:1" ht="15" customHeight="1" x14ac:dyDescent="0.25">
      <c r="A2" s="7" t="s">
        <v>162</v>
      </c>
    </row>
    <row r="3" spans="1:1" ht="15" customHeight="1" x14ac:dyDescent="0.25">
      <c r="A3" s="7" t="s">
        <v>163</v>
      </c>
    </row>
    <row r="4" spans="1:1" ht="15" customHeight="1" x14ac:dyDescent="0.25">
      <c r="A4" s="7" t="s">
        <v>164</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Hospital Equipment</vt:lpstr>
      <vt:lpstr>Emergency Service Radio Station</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Mikkel BROHOLT</cp:lastModifiedBy>
  <dcterms:created xsi:type="dcterms:W3CDTF">2020-05-15T16:08:22Z</dcterms:created>
  <dcterms:modified xsi:type="dcterms:W3CDTF">2020-06-05T15:38:15Z</dcterms:modified>
</cp:coreProperties>
</file>