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mnikoleishvili\Desktop\Procurement Items priority\"/>
    </mc:Choice>
  </mc:AlternateContent>
  <bookViews>
    <workbookView xWindow="0" yWindow="0" windowWidth="28800" windowHeight="123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1" l="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6" i="1"/>
  <c r="D201" i="1"/>
  <c r="D200" i="1"/>
  <c r="D199" i="1"/>
  <c r="B199" i="1"/>
  <c r="D197" i="1"/>
  <c r="D196" i="1"/>
  <c r="D195" i="1"/>
  <c r="D194" i="1"/>
  <c r="D193" i="1"/>
  <c r="D192" i="1"/>
  <c r="D191" i="1"/>
  <c r="D190" i="1"/>
  <c r="D189" i="1"/>
  <c r="D188" i="1"/>
  <c r="D187" i="1"/>
  <c r="D186" i="1"/>
  <c r="D184" i="1" s="1"/>
  <c r="D185" i="1"/>
  <c r="B184" i="1"/>
  <c r="D183" i="1"/>
  <c r="D182" i="1"/>
  <c r="D181" i="1"/>
  <c r="D180" i="1"/>
  <c r="D179" i="1"/>
  <c r="D178" i="1"/>
  <c r="D177" i="1"/>
  <c r="D176" i="1"/>
  <c r="D175" i="1"/>
  <c r="D167" i="1" s="1"/>
  <c r="D174" i="1"/>
  <c r="D173" i="1"/>
  <c r="D172" i="1"/>
  <c r="D171" i="1"/>
  <c r="D170" i="1"/>
  <c r="D169" i="1"/>
  <c r="D168" i="1"/>
  <c r="B167" i="1"/>
  <c r="D166" i="1"/>
  <c r="D165" i="1"/>
  <c r="D164" i="1"/>
  <c r="D163" i="1"/>
  <c r="D162" i="1"/>
  <c r="D161" i="1"/>
  <c r="D160" i="1"/>
  <c r="D159" i="1"/>
  <c r="D158" i="1"/>
  <c r="D157" i="1"/>
  <c r="D156" i="1"/>
  <c r="D155" i="1"/>
  <c r="D154" i="1"/>
  <c r="D153" i="1"/>
  <c r="D152" i="1"/>
  <c r="B152" i="1"/>
  <c r="D151" i="1"/>
  <c r="D150" i="1"/>
  <c r="D149" i="1"/>
  <c r="D148" i="1" s="1"/>
  <c r="B148" i="1"/>
  <c r="D147" i="1"/>
  <c r="D146" i="1"/>
  <c r="D145" i="1"/>
  <c r="D144" i="1"/>
  <c r="D143" i="1"/>
  <c r="D142" i="1"/>
  <c r="D141" i="1"/>
  <c r="D140" i="1" s="1"/>
  <c r="B140" i="1"/>
  <c r="D139" i="1"/>
  <c r="D138" i="1"/>
  <c r="D137" i="1"/>
  <c r="D136" i="1"/>
  <c r="D135" i="1"/>
  <c r="D134" i="1"/>
  <c r="D133" i="1"/>
  <c r="D132" i="1"/>
  <c r="D131" i="1"/>
  <c r="D130" i="1"/>
  <c r="D129" i="1"/>
  <c r="D128" i="1"/>
  <c r="D127" i="1"/>
  <c r="B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s="1"/>
  <c r="B81" i="1"/>
  <c r="D78" i="1"/>
  <c r="D77" i="1"/>
  <c r="D76" i="1"/>
  <c r="D75" i="1"/>
  <c r="D74" i="1"/>
  <c r="D73" i="1"/>
  <c r="D72" i="1"/>
  <c r="B72" i="1"/>
  <c r="D71" i="1"/>
  <c r="D70" i="1"/>
  <c r="D69" i="1"/>
  <c r="D68" i="1"/>
  <c r="D66" i="1" s="1"/>
  <c r="D67" i="1"/>
  <c r="B66" i="1"/>
  <c r="D65" i="1"/>
  <c r="D64" i="1"/>
  <c r="D63" i="1"/>
  <c r="D62" i="1"/>
  <c r="D61" i="1"/>
  <c r="D59" i="1" s="1"/>
  <c r="D60" i="1"/>
  <c r="B59" i="1"/>
  <c r="D58" i="1"/>
  <c r="D57" i="1"/>
  <c r="D56" i="1"/>
  <c r="D55" i="1"/>
  <c r="D54" i="1" s="1"/>
  <c r="C54" i="1"/>
  <c r="B54" i="1"/>
  <c r="D53" i="1"/>
  <c r="D52" i="1"/>
  <c r="D51" i="1"/>
  <c r="D50" i="1"/>
  <c r="D49" i="1"/>
  <c r="C49" i="1"/>
  <c r="B49" i="1"/>
  <c r="D48" i="1"/>
  <c r="D47" i="1"/>
  <c r="C47" i="1"/>
  <c r="B47" i="1"/>
  <c r="B44" i="1"/>
  <c r="B43" i="1"/>
  <c r="B42" i="1"/>
  <c r="B41" i="1"/>
  <c r="B40" i="1"/>
  <c r="B39" i="1"/>
  <c r="B38" i="1"/>
  <c r="B37" i="1"/>
  <c r="B36" i="1"/>
  <c r="B35" i="1"/>
  <c r="B34" i="1"/>
  <c r="B33" i="1"/>
  <c r="B32" i="1"/>
  <c r="B31" i="1"/>
  <c r="B30" i="1"/>
  <c r="B29" i="1"/>
  <c r="D80" i="1" l="1"/>
  <c r="D45" i="1"/>
  <c r="D5" i="1" s="1"/>
  <c r="D46" i="1"/>
</calcChain>
</file>

<file path=xl/sharedStrings.xml><?xml version="1.0" encoding="utf-8"?>
<sst xmlns="http://schemas.openxmlformats.org/spreadsheetml/2006/main" count="198" uniqueCount="198">
  <si>
    <t>Item</t>
  </si>
  <si>
    <t>Number of Units</t>
  </si>
  <si>
    <t>Unit price</t>
  </si>
  <si>
    <t>Total</t>
  </si>
  <si>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</si>
  <si>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</si>
  <si>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</si>
  <si>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</si>
  <si>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</si>
  <si>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</si>
  <si>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</si>
  <si>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</si>
  <si>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</si>
  <si>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</si>
  <si>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</si>
  <si>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</si>
  <si>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</si>
  <si>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</si>
  <si>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</si>
  <si>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</si>
  <si>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</si>
  <si>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</si>
  <si>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</si>
  <si>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</si>
  <si>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</si>
  <si>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</si>
  <si>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</si>
  <si>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</si>
  <si>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</si>
  <si>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</si>
  <si>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</si>
  <si>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</si>
  <si>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</si>
  <si>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</si>
  <si>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</si>
  <si>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</si>
  <si>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</si>
  <si>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</si>
  <si>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</si>
  <si>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</si>
  <si>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</si>
  <si>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</si>
  <si>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</si>
  <si>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</si>
  <si>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</si>
  <si>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</si>
  <si>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GOGGLES PROTECTIVE, wraparound, soft frame, indirect vent.</t>
  </si>
  <si>
    <t>GOWN</t>
  </si>
  <si>
    <t>GOWN, AAMI level 3, non sterile, disp., size L</t>
  </si>
  <si>
    <t>GOWN, AAMI level 3, non sterile, disp., size M</t>
  </si>
  <si>
    <t>GOWN, AAMI level 3, non sterile, disp., size XL</t>
  </si>
  <si>
    <t>GOWN, AAMI level 3, non sterile, disp., size XXL</t>
  </si>
  <si>
    <t>GLOVE</t>
  </si>
  <si>
    <t>GLOVE EXAMINATION, nitrile, pf, size L</t>
  </si>
  <si>
    <t>GLOVE EXAMINATION, nitrile, pf, size M</t>
  </si>
  <si>
    <t>GLOVE EXAMINATION, nitrile, pf, size S</t>
  </si>
  <si>
    <t>GLOVE EXAMINATION, nitrile, pf, size XL</t>
  </si>
  <si>
    <t>MASK</t>
  </si>
  <si>
    <t>MASK SURGICAL, type IIR, level 2, s.u, non sterile, earloop, size L</t>
  </si>
  <si>
    <t>MASK SURGICAL, type IIR, level 2, s.u, non sterile, earloop, size M</t>
  </si>
  <si>
    <t>MASK SURGICAL, type IIR, level 2, s.u, non sterile, earloop, size S</t>
  </si>
  <si>
    <t>RESPIRATOR, mask, FFP2/N95, type IIR, s.u., unvalved, noseclip</t>
  </si>
  <si>
    <t>FACE SHIELD, clear plastic, disp.</t>
  </si>
  <si>
    <t>N95 mask fit test kit</t>
  </si>
  <si>
    <t>SANITAZER LIQUID</t>
  </si>
  <si>
    <t>ALCOHOL-BASED HAND RUB, gel, 100mL, bottle</t>
  </si>
  <si>
    <t>Antibacterial liquid soap (liters)</t>
  </si>
  <si>
    <t>Alcohol-based hand rub (70%, liters)</t>
  </si>
  <si>
    <t>Chlorine-based cleaning solution for surfaces</t>
  </si>
  <si>
    <t>Disposable paper tissue rolls</t>
  </si>
  <si>
    <t>OTHER CONSUMABLES</t>
  </si>
  <si>
    <t>SAFETY BOX, needles/syringes, 5l, cardboard for incineration</t>
  </si>
  <si>
    <t>BOX, triple packaging, biological substance UN3373 +pouch</t>
  </si>
  <si>
    <t>BOX, triple packaging, infectious substance UN2814</t>
  </si>
  <si>
    <t>CHLORINE NaDCC, 45-55%, gran., 1kg, pot</t>
  </si>
  <si>
    <t>Thermometers (standard)</t>
  </si>
  <si>
    <t xml:space="preserve">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</si>
  <si>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</si>
  <si>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</si>
  <si>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</si>
  <si>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</si>
  <si>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</si>
  <si>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</si>
  <si>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</si>
  <si>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</si>
  <si>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</si>
  <si>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</si>
  <si>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</si>
  <si>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</si>
  <si>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</si>
  <si>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</si>
  <si>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</si>
  <si>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</si>
  <si>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</si>
  <si>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</si>
  <si>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</si>
  <si>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</si>
  <si>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</si>
  <si>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</si>
  <si>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</si>
  <si>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</si>
  <si>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</si>
  <si>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</si>
  <si>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</si>
  <si>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</si>
  <si>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</si>
  <si>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</si>
  <si>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</si>
  <si>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</si>
  <si>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</si>
  <si>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</si>
  <si>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</si>
  <si>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</si>
  <si>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</si>
  <si>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</si>
  <si>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</si>
  <si>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</si>
  <si>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</si>
  <si>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</si>
  <si>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</si>
  <si>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</si>
  <si>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</si>
  <si>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</si>
  <si>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</si>
  <si>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</si>
  <si>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</si>
  <si>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</si>
  <si>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</si>
  <si>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</si>
  <si>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</si>
  <si>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</si>
  <si>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</si>
  <si>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</si>
  <si>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</si>
  <si>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</si>
  <si>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</si>
  <si>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</si>
  <si>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</si>
  <si>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</si>
  <si>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</si>
  <si>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</si>
  <si>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</si>
  <si>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</si>
  <si>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</si>
  <si>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</si>
  <si>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</si>
  <si>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</si>
  <si>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</si>
  <si>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</si>
  <si>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</si>
  <si>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</si>
  <si>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</si>
  <si>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</si>
  <si>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</si>
  <si>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</si>
  <si>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</si>
  <si>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</si>
  <si>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</si>
  <si>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</si>
  <si>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</si>
  <si>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</si>
  <si>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</si>
  <si>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</si>
  <si>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</si>
  <si>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</si>
  <si>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</si>
  <si>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</si>
  <si>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</si>
  <si>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</si>
  <si>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</si>
  <si>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</si>
  <si>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</si>
  <si>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</si>
  <si>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</si>
  <si>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</si>
  <si>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</si>
  <si>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</si>
  <si>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</si>
  <si>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</si>
  <si>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</si>
  <si>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</si>
  <si>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</si>
  <si>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</si>
  <si>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</si>
  <si>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</si>
  <si>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</si>
  <si>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</si>
  <si>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</si>
  <si>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</si>
  <si>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</si>
  <si>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</si>
  <si>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</si>
  <si>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</si>
  <si>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</si>
  <si>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</si>
  <si>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</si>
  <si>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</si>
  <si>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Needs Assessment provided by the World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</si>
</sst>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theme="0"/>
        <bgColor indexed="64"/>
      </patternFill>
    </fill>
    <fill>
      <patternFill patternType="solid">
        <fgColor theme="0"/>
        <bgColor theme="5" tint="0.79998168889431442"/>
      </patternFill>
    </fill>
    <fill>
      <patternFill patternType="solid">
        <fgColor theme="5" tint="0.79998168889431442"/>
        <bgColor indexed="64"/>
      </patternFill>
    </fill>
    <fill>
      <patternFill patternType="solid">
        <fgColor theme="0"/>
        <bgColor theme="5"/>
      </patternFill>
    </fill>
  </fills>
  <borders count="6">
    <border>
      <left/>
      <right/>
      <top/>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theme="5" tint="0.39997558519241921"/>
      </left>
      <right/>
      <top/>
      <bottom/>
      <diagonal/>
    </border>
    <border>
      <left/>
      <right style="thin">
        <color theme="5" tint="0.39997558519241921"/>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9">
    <xf numFmtId="0" fontId="0" fillId="0" borderId="0" xfId="0"/>
    <xf numFmtId="0" fontId="0" fillId="0" borderId="0" xfId="0" applyAlignment="1">
      <alignment horizontal="center"/>
    </xf>
    <xf numFmtId="44" fontId="0" fillId="0" borderId="0" xfId="2" applyFont="1"/>
    <xf numFmtId="0" fontId="2" fillId="2" borderId="1" xfId="0" applyFont="1" applyFill="1" applyBorder="1" applyAlignment="1">
      <alignment horizontal="left"/>
    </xf>
    <xf numFmtId="43" fontId="2" fillId="2" borderId="2" xfId="1" applyFont="1" applyFill="1" applyBorder="1"/>
    <xf numFmtId="0" fontId="2" fillId="2" borderId="2" xfId="0" applyFont="1" applyFill="1" applyBorder="1"/>
    <xf numFmtId="44" fontId="2" fillId="2" borderId="3" xfId="2" applyFont="1" applyFill="1" applyBorder="1"/>
    <xf numFmtId="0" fontId="0" fillId="3" borderId="1" xfId="0" applyFill="1" applyBorder="1" applyAlignment="1">
      <alignment horizontal="left" indent="1"/>
    </xf>
    <xf numFmtId="43" fontId="0" fillId="3" borderId="2" xfId="1" applyFont="1" applyFill="1" applyBorder="1"/>
    <xf numFmtId="44" fontId="0" fillId="3" borderId="2" xfId="2" applyFont="1" applyFill="1" applyBorder="1"/>
    <xf numFmtId="44" fontId="0" fillId="3" borderId="3" xfId="2" applyFont="1" applyFill="1" applyBorder="1"/>
    <xf numFmtId="0" fontId="0" fillId="0" borderId="1" xfId="0" applyBorder="1" applyAlignment="1">
      <alignment horizontal="left" indent="1"/>
    </xf>
    <xf numFmtId="43" fontId="0" fillId="0" borderId="2" xfId="1" applyFont="1" applyBorder="1"/>
    <xf numFmtId="44" fontId="0" fillId="0" borderId="2" xfId="2" applyFont="1" applyBorder="1"/>
    <xf numFmtId="44" fontId="0" fillId="0" borderId="3" xfId="2" applyFont="1" applyBorder="1"/>
    <xf numFmtId="44" fontId="0" fillId="0" borderId="0" xfId="0" applyNumberFormat="1"/>
    <xf numFmtId="43" fontId="2" fillId="2" borderId="1" xfId="1" applyFont="1" applyFill="1" applyBorder="1" applyAlignment="1">
      <alignment horizontal="left"/>
    </xf>
    <xf numFmtId="44" fontId="2" fillId="2" borderId="1" xfId="2" applyFont="1" applyFill="1" applyBorder="1" applyAlignment="1">
      <alignment horizontal="left"/>
    </xf>
    <xf numFmtId="0" fontId="0" fillId="4" borderId="1" xfId="0" applyFill="1" applyBorder="1"/>
    <xf numFmtId="43" fontId="0" fillId="4" borderId="1" xfId="1" applyFont="1" applyFill="1" applyBorder="1"/>
    <xf numFmtId="44" fontId="0" fillId="4" borderId="1" xfId="2" applyFont="1" applyFill="1" applyBorder="1"/>
    <xf numFmtId="43" fontId="0" fillId="4" borderId="2" xfId="1" applyFont="1" applyFill="1" applyBorder="1"/>
    <xf numFmtId="44" fontId="0" fillId="4" borderId="2" xfId="2" applyFont="1" applyFill="1" applyBorder="1"/>
    <xf numFmtId="44" fontId="0" fillId="4" borderId="3" xfId="2" applyFont="1" applyFill="1" applyBorder="1"/>
    <xf numFmtId="0" fontId="0" fillId="4" borderId="1" xfId="0" applyFill="1" applyBorder="1" applyAlignment="1">
      <alignment horizontal="left"/>
    </xf>
    <xf numFmtId="44" fontId="0" fillId="5" borderId="3" xfId="2" applyFont="1" applyFill="1" applyBorder="1"/>
    <xf numFmtId="43" fontId="0" fillId="3" borderId="1" xfId="1" applyFont="1" applyFill="1" applyBorder="1" applyAlignment="1">
      <alignment horizontal="left" indent="1"/>
    </xf>
    <xf numFmtId="44" fontId="0" fillId="3" borderId="1" xfId="2" applyFont="1" applyFill="1" applyBorder="1" applyAlignment="1">
      <alignment horizontal="left" indent="1"/>
    </xf>
    <xf numFmtId="0" fontId="0" fillId="0" borderId="0" xfId="0" applyAlignment="1">
      <alignment horizontal="left" indent="1"/>
    </xf>
    <xf numFmtId="43" fontId="0" fillId="5" borderId="2" xfId="1" applyFont="1" applyFill="1" applyBorder="1"/>
    <xf numFmtId="44" fontId="0" fillId="5" borderId="2" xfId="2" applyFont="1" applyFill="1" applyBorder="1"/>
    <xf numFmtId="0" fontId="0" fillId="6" borderId="1" xfId="0" applyFill="1" applyBorder="1" applyAlignment="1">
      <alignment horizontal="left" indent="1"/>
    </xf>
    <xf numFmtId="43" fontId="0" fillId="6" borderId="2" xfId="1" applyFont="1" applyFill="1" applyBorder="1"/>
    <xf numFmtId="44" fontId="0" fillId="6" borderId="2" xfId="2" applyFont="1" applyFill="1" applyBorder="1"/>
    <xf numFmtId="44" fontId="0" fillId="6" borderId="3" xfId="2" applyFont="1" applyFill="1" applyBorder="1"/>
    <xf numFmtId="0" fontId="0" fillId="0" borderId="1" xfId="0" applyBorder="1" applyAlignment="1">
      <alignment horizontal="left"/>
    </xf>
    <xf numFmtId="164" fontId="0" fillId="0" borderId="0" xfId="1" applyNumberFormat="1" applyFont="1"/>
    <xf numFmtId="0" fontId="0" fillId="6" borderId="0" xfId="0" applyFill="1" applyAlignment="1">
      <alignment horizontal="left" indent="1"/>
    </xf>
    <xf numFmtId="164" fontId="0" fillId="6" borderId="0" xfId="1" applyNumberFormat="1" applyFont="1" applyFill="1"/>
    <xf numFmtId="44" fontId="0" fillId="6" borderId="0" xfId="2" applyFont="1" applyFill="1"/>
    <xf numFmtId="0" fontId="0" fillId="4" borderId="0" xfId="0" applyFill="1"/>
    <xf numFmtId="43" fontId="0" fillId="4" borderId="2" xfId="1" applyFont="1" applyFill="1" applyBorder="1" applyAlignment="1">
      <alignment horizontal="right" vertical="center"/>
    </xf>
    <xf numFmtId="44" fontId="0" fillId="4" borderId="2" xfId="2" applyFont="1" applyFill="1" applyBorder="1" applyAlignment="1">
      <alignment horizontal="right" vertical="center"/>
    </xf>
    <xf numFmtId="44" fontId="0" fillId="4" borderId="3" xfId="2" applyFont="1" applyFill="1" applyBorder="1" applyAlignment="1">
      <alignment horizontal="right" vertical="center"/>
    </xf>
    <xf numFmtId="0" fontId="0" fillId="7" borderId="1" xfId="0" applyFill="1" applyBorder="1" applyAlignment="1">
      <alignment horizontal="left"/>
    </xf>
    <xf numFmtId="43" fontId="0" fillId="7" borderId="2" xfId="1" applyFont="1" applyFill="1" applyBorder="1" applyAlignment="1">
      <alignment horizontal="left"/>
    </xf>
    <xf numFmtId="44" fontId="0" fillId="7" borderId="2" xfId="2" applyFont="1" applyFill="1" applyBorder="1" applyAlignment="1">
      <alignment horizontal="left"/>
    </xf>
    <xf numFmtId="44" fontId="0" fillId="7" borderId="3" xfId="2" applyFont="1" applyFill="1" applyBorder="1" applyAlignment="1">
      <alignment horizontal="left"/>
    </xf>
    <xf numFmtId="0" fontId="0" fillId="6" borderId="4" xfId="0" applyFill="1" applyBorder="1" applyAlignment="1">
      <alignment horizontal="left" vertical="top" wrapText="1" indent="1"/>
    </xf>
    <xf numFmtId="43" fontId="0" fillId="6" borderId="0" xfId="1" applyFont="1" applyFill="1" applyAlignment="1">
      <alignment horizontal="right" vertical="center" wrapText="1"/>
    </xf>
    <xf numFmtId="44" fontId="0" fillId="6" borderId="0" xfId="2" applyFont="1" applyFill="1" applyAlignment="1">
      <alignment horizontal="right" vertical="center" wrapText="1"/>
    </xf>
    <xf numFmtId="44" fontId="0" fillId="6" borderId="5" xfId="2" applyFont="1" applyFill="1" applyBorder="1" applyAlignment="1">
      <alignment horizontal="right" vertical="center"/>
    </xf>
    <xf numFmtId="43" fontId="0" fillId="6" borderId="0" xfId="1" applyFont="1" applyFill="1" applyAlignment="1">
      <alignment horizontal="right" vertical="center"/>
    </xf>
    <xf numFmtId="0" fontId="3" fillId="4" borderId="4" xfId="0" applyFont="1" applyFill="1" applyBorder="1" applyAlignment="1">
      <alignment horizontal="left" vertical="top" wrapText="1"/>
    </xf>
    <xf numFmtId="43" fontId="0" fillId="4" borderId="0" xfId="1" applyFont="1" applyFill="1" applyAlignment="1">
      <alignment horizontal="right" vertical="center"/>
    </xf>
    <xf numFmtId="44" fontId="0" fillId="4" borderId="0" xfId="2" applyFont="1" applyFill="1" applyAlignment="1">
      <alignment horizontal="right" vertical="center" wrapText="1"/>
    </xf>
    <xf numFmtId="44" fontId="0" fillId="4" borderId="5" xfId="2" applyFont="1" applyFill="1" applyBorder="1" applyAlignment="1">
      <alignment horizontal="right" vertical="center"/>
    </xf>
    <xf numFmtId="0" fontId="3" fillId="0" borderId="4" xfId="0" applyFont="1" applyBorder="1" applyAlignment="1">
      <alignment horizontal="left" vertical="top" wrapText="1"/>
    </xf>
    <xf numFmtId="43" fontId="0" fillId="0" borderId="0" xfId="1" applyFont="1" applyAlignment="1">
      <alignment horizontal="right" vertical="center"/>
    </xf>
    <xf numFmtId="44" fontId="0" fillId="0" borderId="0" xfId="2" applyFont="1" applyAlignment="1">
      <alignment horizontal="right" vertical="center"/>
    </xf>
    <xf numFmtId="44" fontId="0" fillId="0" borderId="5" xfId="2" applyFont="1" applyBorder="1" applyAlignment="1">
      <alignment horizontal="right" vertical="center"/>
    </xf>
    <xf numFmtId="44" fontId="0" fillId="0" borderId="0" xfId="2" applyFont="1" applyAlignment="1">
      <alignment horizontal="right" vertical="center" wrapText="1"/>
    </xf>
    <xf numFmtId="0" fontId="0" fillId="6" borderId="4" xfId="0" applyFill="1" applyBorder="1" applyAlignment="1">
      <alignment horizontal="left" vertical="top" indent="1"/>
    </xf>
    <xf numFmtId="44" fontId="0" fillId="6" borderId="0" xfId="2" applyFont="1" applyFill="1" applyAlignment="1">
      <alignment horizontal="right" vertical="center"/>
    </xf>
    <xf numFmtId="0" fontId="0" fillId="4" borderId="1" xfId="0" applyFill="1" applyBorder="1" applyAlignment="1">
      <alignment horizontal="left" vertical="top" indent="1"/>
    </xf>
    <xf numFmtId="0" fontId="0" fillId="0" borderId="4" xfId="0" applyBorder="1" applyAlignment="1">
      <alignment horizontal="left" indent="1"/>
    </xf>
    <xf numFmtId="43" fontId="0" fillId="0" borderId="0" xfId="1" applyFont="1"/>
    <xf numFmtId="44" fontId="0" fillId="0" borderId="5" xfId="2" applyFont="1" applyBorder="1"/>
    <xf numFmtId="0" fontId="0" fillId="0" borderId="0" xfId="0" applyAlignment="1">
      <alignment horizontal="center"/>
    </xf>
  </cellXfs>
  <cellStyles count="3">
    <cellStyle name="Comma" xfId="1" builtinId="3"/>
    <cellStyle name="Currency" xfId="2" builtinId="4"/>
    <cellStyle name="Normal" xfId="0" builtinId="0"/>
  </cellStyles>
  <dxfs count="9">
    <dxf>
      <font>
        <b val="0"/>
        <i val="0"/>
        <strike val="0"/>
        <condense val="0"/>
        <extend val="0"/>
        <outline val="0"/>
        <shadow val="0"/>
        <u val="none"/>
        <vertAlign val="baseline"/>
        <sz val="11"/>
        <color theme="1"/>
        <name val="Calibri"/>
        <scheme val="minor"/>
      </font>
      <numFmt numFmtId="34" formatCode="_(&quot;$&quot;* #,##0.00_);_(&quot;$&quot;* \(#,##0.00\);_(&quot;$&quot;* &quot;-&quot;??_);_(@_)"/>
      <border diagonalUp="0" diagonalDown="0" outline="0">
        <left/>
        <right style="thin">
          <color theme="5" tint="0.39997558519241921"/>
        </right>
        <top/>
        <bottom/>
      </border>
    </dxf>
    <dxf>
      <font>
        <b val="0"/>
        <i val="0"/>
        <strike val="0"/>
        <condense val="0"/>
        <extend val="0"/>
        <outline val="0"/>
        <shadow val="0"/>
        <u val="none"/>
        <vertAlign val="baseline"/>
        <sz val="11"/>
        <color theme="1"/>
        <name val="Calibri"/>
        <scheme val="minor"/>
      </font>
      <numFmt numFmtId="34" formatCode="_(&quot;$&quot;* #,##0.00_);_(&quot;$&quot;* \(#,##0.00\);_(&quot;$&quot;* &quot;-&quot;??_);_(@_)"/>
      <border diagonalUp="0" diagonalDown="0">
        <left/>
        <right style="thin">
          <color theme="5" tint="0.39997558519241921"/>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scheme val="minor"/>
      </font>
      <numFmt numFmtId="34" formatCode="_(&quot;$&quot;* #,##0.00_);_(&quot;$&quot;* \(#,##0.00\);_(&quot;$&quot;* &quot;-&quot;??_);_(@_)"/>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scheme val="minor"/>
      </font>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scheme val="minor"/>
      </font>
      <border diagonalUp="0" diagonalDown="0" outline="0">
        <left style="thin">
          <color theme="5" tint="0.39997558519241921"/>
        </left>
        <right/>
        <top/>
        <bottom/>
      </border>
    </dxf>
    <dxf>
      <font>
        <b val="0"/>
        <i val="0"/>
        <strike val="0"/>
        <condense val="0"/>
        <extend val="0"/>
        <outline val="0"/>
        <shadow val="0"/>
        <u val="none"/>
        <vertAlign val="baseline"/>
        <sz val="11"/>
        <color theme="1"/>
        <name val="Calibri"/>
        <scheme val="minor"/>
      </font>
      <border diagonalUp="0" diagonalDown="0">
        <left style="thin">
          <color theme="5" tint="0.39997558519241921"/>
        </left>
        <right/>
        <top style="thin">
          <color theme="5" tint="0.39997558519241921"/>
        </top>
        <bottom/>
        <vertical/>
        <horizontal/>
      </border>
    </dxf>
    <dxf>
      <border outline="0">
        <bottom style="thin">
          <color theme="5"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553646\Documents\Covid19\Costing%20Mo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ritical Medical Consumables"/>
      <sheetName val="PCR reagents and consumables"/>
      <sheetName val="Total PCR Reagents and consumab"/>
      <sheetName val="CONSOLIDATED UNDER CURRENT BUDG"/>
      <sheetName val="PPE"/>
      <sheetName val="Total PPE"/>
      <sheetName val="Hospital Equipment"/>
      <sheetName val="Total HosEq"/>
    </sheetNames>
    <sheetDataSet>
      <sheetData sheetId="0"/>
      <sheetData sheetId="1"/>
      <sheetData sheetId="2">
        <row r="38">
          <cell r="D38">
            <v>50</v>
          </cell>
        </row>
        <row r="39">
          <cell r="D39">
            <v>50</v>
          </cell>
        </row>
        <row r="40">
          <cell r="D40">
            <v>800</v>
          </cell>
        </row>
        <row r="41">
          <cell r="D41">
            <v>20000</v>
          </cell>
        </row>
        <row r="42">
          <cell r="D42">
            <v>400</v>
          </cell>
        </row>
        <row r="43">
          <cell r="D43">
            <v>200</v>
          </cell>
        </row>
        <row r="44">
          <cell r="D44">
            <v>400</v>
          </cell>
        </row>
        <row r="45">
          <cell r="D45">
            <v>800</v>
          </cell>
        </row>
        <row r="46">
          <cell r="D46">
            <v>400</v>
          </cell>
        </row>
        <row r="47">
          <cell r="D47">
            <v>400</v>
          </cell>
        </row>
        <row r="48">
          <cell r="D48">
            <v>400</v>
          </cell>
        </row>
        <row r="49">
          <cell r="D49">
            <v>800</v>
          </cell>
        </row>
        <row r="50">
          <cell r="D50">
            <v>20000</v>
          </cell>
        </row>
        <row r="51">
          <cell r="D51">
            <v>100</v>
          </cell>
        </row>
        <row r="55">
          <cell r="D55">
            <v>5</v>
          </cell>
        </row>
        <row r="56">
          <cell r="D56">
            <v>5</v>
          </cell>
        </row>
        <row r="57">
          <cell r="D57">
            <v>80</v>
          </cell>
        </row>
        <row r="58">
          <cell r="D58">
            <v>20000</v>
          </cell>
        </row>
        <row r="59">
          <cell r="D59">
            <v>40</v>
          </cell>
        </row>
        <row r="60">
          <cell r="D60">
            <v>20</v>
          </cell>
        </row>
        <row r="61">
          <cell r="D61">
            <v>40</v>
          </cell>
        </row>
        <row r="62">
          <cell r="D62">
            <v>80</v>
          </cell>
        </row>
        <row r="63">
          <cell r="D63">
            <v>40</v>
          </cell>
        </row>
        <row r="64">
          <cell r="D64">
            <v>40</v>
          </cell>
        </row>
        <row r="65">
          <cell r="D65">
            <v>40</v>
          </cell>
        </row>
        <row r="66">
          <cell r="D66">
            <v>80</v>
          </cell>
        </row>
        <row r="67">
          <cell r="D67">
            <v>20000</v>
          </cell>
        </row>
        <row r="68">
          <cell r="D68">
            <v>10</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id="2" name="NEEDS" displayName="NEEDS" ref="A4:D201" tableBorderDxfId="8">
  <autoFilter ref="A4:D201"/>
  <tableColumns count="4">
    <tableColumn id="1" name="Item" totalsRowLabel="Total" dataDxfId="7" totalsRowDxfId="6"/>
    <tableColumn id="2" name="Number of Units" dataDxfId="5" totalsRowDxfId="4" dataCellStyle="Comma"/>
    <tableColumn id="3" name="Unit price" dataDxfId="3" totalsRowDxfId="2" dataCellStyle="Currency"/>
    <tableColumn id="4" name="Total" totalsRowFunction="sum" dataDxfId="1" totalsRowDxfId="0" dataCellStyle="Currency"/>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1"/>
  <sheetViews>
    <sheetView tabSelected="1" topLeftCell="A64" workbookViewId="0">
      <selection activeCell="H82" sqref="H82"/>
    </sheetView>
  </sheetViews>
  <sheetFormatPr defaultRowHeight="15" x14ac:dyDescent="0.25"/>
  <cols>
    <col min="1" max="1" width="75.7109375" customWidth="1"/>
    <col min="2" max="2" width="16.5703125" customWidth="1"/>
    <col min="3" max="3" width="11.7109375" bestFit="1" customWidth="1"/>
    <col min="4" max="4" width="14.85546875" style="2" bestFit="1" customWidth="1"/>
    <col min="5" max="5" width="9.85546875" bestFit="1" customWidth="1"/>
    <col min="6" max="6" width="15.5703125" bestFit="1" customWidth="1"/>
  </cols>
  <sheetData>
    <row r="2" spans="1:4" x14ac:dyDescent="0.25">
      <c r="A2" s="68" t="s">
        <v>197</v>
      </c>
      <c r="B2" s="68"/>
      <c r="C2" s="68"/>
      <c r="D2" s="68"/>
    </row>
    <row r="4" spans="1:4" x14ac:dyDescent="0.25">
      <c r="A4" s="1" t="s">
        <v>0</v>
      </c>
      <c r="B4" t="s">
        <v>1</v>
      </c>
      <c r="C4" t="s">
        <v>2</v>
      </c>
      <c r="D4" s="2" t="s">
        <v>3</v>
      </c>
    </row>
    <row r="5" spans="1:4" x14ac:dyDescent="0.25">
      <c r="A5" s="3" t="s">
        <v>4</v>
      </c>
      <c r="B5" s="4"/>
      <c r="C5" s="5"/>
      <c r="D5" s="6">
        <f>SUBTOTAL(109,D6:D45)</f>
        <v>833785</v>
      </c>
    </row>
    <row r="6" spans="1:4" x14ac:dyDescent="0.25">
      <c r="A6" s="7" t="s">
        <v>5</v>
      </c>
      <c r="B6" s="8">
        <v>20000</v>
      </c>
      <c r="C6" s="9">
        <v>1</v>
      </c>
      <c r="D6" s="10">
        <f>NEEDS[[#This Row],[Unit price]]*NEEDS[[#This Row],[Number of Units]]</f>
        <v>20000</v>
      </c>
    </row>
    <row r="7" spans="1:4" x14ac:dyDescent="0.25">
      <c r="A7" s="11" t="s">
        <v>6</v>
      </c>
      <c r="B7" s="12">
        <v>80</v>
      </c>
      <c r="C7" s="13">
        <v>1100</v>
      </c>
      <c r="D7" s="10">
        <f>NEEDS[[#This Row],[Unit price]]*NEEDS[[#This Row],[Number of Units]]</f>
        <v>88000</v>
      </c>
    </row>
    <row r="8" spans="1:4" x14ac:dyDescent="0.25">
      <c r="A8" s="7" t="s">
        <v>7</v>
      </c>
      <c r="B8" s="8">
        <v>20</v>
      </c>
      <c r="C8" s="9">
        <v>240</v>
      </c>
      <c r="D8" s="10">
        <f>NEEDS[[#This Row],[Unit price]]*NEEDS[[#This Row],[Number of Units]]</f>
        <v>4800</v>
      </c>
    </row>
    <row r="9" spans="1:4" x14ac:dyDescent="0.25">
      <c r="A9" s="11" t="s">
        <v>8</v>
      </c>
      <c r="B9" s="12">
        <v>80</v>
      </c>
      <c r="C9" s="13">
        <v>160</v>
      </c>
      <c r="D9" s="10">
        <f>NEEDS[[#This Row],[Unit price]]*NEEDS[[#This Row],[Number of Units]]</f>
        <v>12800</v>
      </c>
    </row>
    <row r="10" spans="1:4" x14ac:dyDescent="0.25">
      <c r="A10" s="7" t="s">
        <v>9</v>
      </c>
      <c r="B10" s="8">
        <v>10</v>
      </c>
      <c r="C10" s="9">
        <v>515</v>
      </c>
      <c r="D10" s="10">
        <f>NEEDS[[#This Row],[Unit price]]*NEEDS[[#This Row],[Number of Units]]</f>
        <v>5150</v>
      </c>
    </row>
    <row r="11" spans="1:4" x14ac:dyDescent="0.25">
      <c r="A11" s="11" t="s">
        <v>10</v>
      </c>
      <c r="B11" s="12">
        <v>10</v>
      </c>
      <c r="C11" s="13">
        <v>150</v>
      </c>
      <c r="D11" s="10">
        <f>NEEDS[[#This Row],[Unit price]]*NEEDS[[#This Row],[Number of Units]]</f>
        <v>1500</v>
      </c>
    </row>
    <row r="12" spans="1:4" x14ac:dyDescent="0.25">
      <c r="A12" s="7" t="s">
        <v>11</v>
      </c>
      <c r="B12" s="8">
        <v>40</v>
      </c>
      <c r="C12" s="9">
        <v>250</v>
      </c>
      <c r="D12" s="10">
        <f>NEEDS[[#This Row],[Unit price]]*NEEDS[[#This Row],[Number of Units]]</f>
        <v>10000</v>
      </c>
    </row>
    <row r="13" spans="1:4" x14ac:dyDescent="0.25">
      <c r="A13" s="11" t="s">
        <v>12</v>
      </c>
      <c r="B13" s="12">
        <v>40</v>
      </c>
      <c r="C13" s="13">
        <v>130</v>
      </c>
      <c r="D13" s="10">
        <f>NEEDS[[#This Row],[Unit price]]*NEEDS[[#This Row],[Number of Units]]</f>
        <v>5200</v>
      </c>
    </row>
    <row r="14" spans="1:4" x14ac:dyDescent="0.25">
      <c r="A14" s="7" t="s">
        <v>13</v>
      </c>
      <c r="B14" s="8">
        <v>15</v>
      </c>
      <c r="C14" s="9">
        <v>180</v>
      </c>
      <c r="D14" s="10">
        <f>NEEDS[[#This Row],[Unit price]]*NEEDS[[#This Row],[Number of Units]]</f>
        <v>2700</v>
      </c>
    </row>
    <row r="15" spans="1:4" x14ac:dyDescent="0.25">
      <c r="A15" s="11" t="s">
        <v>14</v>
      </c>
      <c r="B15" s="12">
        <v>8</v>
      </c>
      <c r="C15" s="13">
        <v>150</v>
      </c>
      <c r="D15" s="10">
        <f>NEEDS[[#This Row],[Unit price]]*NEEDS[[#This Row],[Number of Units]]</f>
        <v>1200</v>
      </c>
    </row>
    <row r="16" spans="1:4" x14ac:dyDescent="0.25">
      <c r="A16" s="7" t="s">
        <v>15</v>
      </c>
      <c r="B16" s="8">
        <v>50</v>
      </c>
      <c r="C16" s="9">
        <v>200</v>
      </c>
      <c r="D16" s="10">
        <f>NEEDS[[#This Row],[Unit price]]*NEEDS[[#This Row],[Number of Units]]</f>
        <v>10000</v>
      </c>
    </row>
    <row r="17" spans="1:4" x14ac:dyDescent="0.25">
      <c r="A17" s="11" t="s">
        <v>16</v>
      </c>
      <c r="B17" s="12">
        <v>3</v>
      </c>
      <c r="C17" s="13">
        <v>35</v>
      </c>
      <c r="D17" s="10">
        <f>NEEDS[[#This Row],[Unit price]]*NEEDS[[#This Row],[Number of Units]]</f>
        <v>105</v>
      </c>
    </row>
    <row r="18" spans="1:4" x14ac:dyDescent="0.25">
      <c r="A18" s="7" t="s">
        <v>17</v>
      </c>
      <c r="B18" s="8">
        <v>4</v>
      </c>
      <c r="C18" s="9">
        <v>35</v>
      </c>
      <c r="D18" s="10">
        <f>NEEDS[[#This Row],[Unit price]]*NEEDS[[#This Row],[Number of Units]]</f>
        <v>140</v>
      </c>
    </row>
    <row r="19" spans="1:4" x14ac:dyDescent="0.25">
      <c r="A19" s="11" t="s">
        <v>18</v>
      </c>
      <c r="B19" s="12">
        <v>10</v>
      </c>
      <c r="C19" s="13">
        <v>500</v>
      </c>
      <c r="D19" s="10">
        <f>NEEDS[[#This Row],[Unit price]]*NEEDS[[#This Row],[Number of Units]]</f>
        <v>5000</v>
      </c>
    </row>
    <row r="20" spans="1:4" x14ac:dyDescent="0.25">
      <c r="A20" s="7" t="s">
        <v>19</v>
      </c>
      <c r="B20" s="8">
        <v>5</v>
      </c>
      <c r="C20" s="9">
        <v>30</v>
      </c>
      <c r="D20" s="10">
        <f>NEEDS[[#This Row],[Unit price]]*NEEDS[[#This Row],[Number of Units]]</f>
        <v>150</v>
      </c>
    </row>
    <row r="21" spans="1:4" x14ac:dyDescent="0.25">
      <c r="A21" s="11" t="s">
        <v>20</v>
      </c>
      <c r="B21" s="12">
        <v>3</v>
      </c>
      <c r="C21" s="13">
        <v>30</v>
      </c>
      <c r="D21" s="10">
        <f>NEEDS[[#This Row],[Unit price]]*NEEDS[[#This Row],[Number of Units]]</f>
        <v>90</v>
      </c>
    </row>
    <row r="22" spans="1:4" x14ac:dyDescent="0.25">
      <c r="A22" s="7" t="s">
        <v>21</v>
      </c>
      <c r="B22" s="8">
        <v>6</v>
      </c>
      <c r="C22" s="9">
        <v>500</v>
      </c>
      <c r="D22" s="10">
        <f>NEEDS[[#This Row],[Unit price]]*NEEDS[[#This Row],[Number of Units]]</f>
        <v>3000</v>
      </c>
    </row>
    <row r="23" spans="1:4" x14ac:dyDescent="0.25">
      <c r="A23" s="11" t="s">
        <v>22</v>
      </c>
      <c r="B23" s="12">
        <v>20</v>
      </c>
      <c r="C23" s="13">
        <v>2000</v>
      </c>
      <c r="D23" s="10">
        <f>NEEDS[[#This Row],[Unit price]]*NEEDS[[#This Row],[Number of Units]]</f>
        <v>40000</v>
      </c>
    </row>
    <row r="24" spans="1:4" x14ac:dyDescent="0.25">
      <c r="A24" s="7" t="s">
        <v>23</v>
      </c>
      <c r="B24" s="8">
        <v>200</v>
      </c>
      <c r="C24" s="9">
        <v>450</v>
      </c>
      <c r="D24" s="10">
        <f>NEEDS[[#This Row],[Unit price]]*NEEDS[[#This Row],[Number of Units]]</f>
        <v>90000</v>
      </c>
    </row>
    <row r="25" spans="1:4" x14ac:dyDescent="0.25">
      <c r="A25" s="11" t="s">
        <v>24</v>
      </c>
      <c r="B25" s="12">
        <v>10</v>
      </c>
      <c r="C25" s="13">
        <v>450</v>
      </c>
      <c r="D25" s="10">
        <f>NEEDS[[#This Row],[Unit price]]*NEEDS[[#This Row],[Number of Units]]</f>
        <v>4500</v>
      </c>
    </row>
    <row r="26" spans="1:4" x14ac:dyDescent="0.25">
      <c r="A26" s="7" t="s">
        <v>25</v>
      </c>
      <c r="B26" s="8">
        <v>105</v>
      </c>
      <c r="C26" s="9">
        <v>450</v>
      </c>
      <c r="D26" s="10">
        <f>NEEDS[[#This Row],[Unit price]]*NEEDS[[#This Row],[Number of Units]]</f>
        <v>47250</v>
      </c>
    </row>
    <row r="27" spans="1:4" x14ac:dyDescent="0.25">
      <c r="A27" s="11" t="s">
        <v>26</v>
      </c>
      <c r="B27" s="12">
        <v>20</v>
      </c>
      <c r="C27" s="13">
        <v>250</v>
      </c>
      <c r="D27" s="10">
        <f>NEEDS[[#This Row],[Unit price]]*NEEDS[[#This Row],[Number of Units]]</f>
        <v>5000</v>
      </c>
    </row>
    <row r="28" spans="1:4" x14ac:dyDescent="0.25">
      <c r="A28" s="7" t="s">
        <v>27</v>
      </c>
      <c r="B28" s="8">
        <v>5</v>
      </c>
      <c r="C28" s="9">
        <v>200</v>
      </c>
      <c r="D28" s="10">
        <f>NEEDS[[#This Row],[Unit price]]*NEEDS[[#This Row],[Number of Units]]</f>
        <v>1000</v>
      </c>
    </row>
    <row r="29" spans="1:4" x14ac:dyDescent="0.25">
      <c r="A29" s="11" t="s">
        <v>28</v>
      </c>
      <c r="B29" s="12">
        <f>200+20</f>
        <v>220</v>
      </c>
      <c r="C29" s="13">
        <v>500</v>
      </c>
      <c r="D29" s="10">
        <f>NEEDS[[#This Row],[Unit price]]*NEEDS[[#This Row],[Number of Units]]</f>
        <v>110000</v>
      </c>
    </row>
    <row r="30" spans="1:4" x14ac:dyDescent="0.25">
      <c r="A30" s="7" t="s">
        <v>29</v>
      </c>
      <c r="B30" s="8">
        <f>200+20</f>
        <v>220</v>
      </c>
      <c r="C30" s="9">
        <v>150</v>
      </c>
      <c r="D30" s="10">
        <f>NEEDS[[#This Row],[Unit price]]*NEEDS[[#This Row],[Number of Units]]</f>
        <v>33000</v>
      </c>
    </row>
    <row r="31" spans="1:4" x14ac:dyDescent="0.25">
      <c r="A31" s="11" t="s">
        <v>30</v>
      </c>
      <c r="B31" s="12">
        <f>'[1]PCR reagents and consumables'!D38+'[1]PCR reagents and consumables'!D55</f>
        <v>55</v>
      </c>
      <c r="C31" s="13">
        <v>50</v>
      </c>
      <c r="D31" s="10">
        <f>NEEDS[[#This Row],[Unit price]]*NEEDS[[#This Row],[Number of Units]]</f>
        <v>2750</v>
      </c>
    </row>
    <row r="32" spans="1:4" x14ac:dyDescent="0.25">
      <c r="A32" s="7" t="s">
        <v>31</v>
      </c>
      <c r="B32" s="8">
        <f>'[1]PCR reagents and consumables'!D39+'[1]PCR reagents and consumables'!D56</f>
        <v>55</v>
      </c>
      <c r="C32" s="9">
        <v>30</v>
      </c>
      <c r="D32" s="10">
        <f>NEEDS[[#This Row],[Unit price]]*NEEDS[[#This Row],[Number of Units]]</f>
        <v>1650</v>
      </c>
    </row>
    <row r="33" spans="1:6" x14ac:dyDescent="0.25">
      <c r="A33" s="11" t="s">
        <v>32</v>
      </c>
      <c r="B33" s="12">
        <f>'[1]PCR reagents and consumables'!D40+'[1]PCR reagents and consumables'!D57</f>
        <v>880</v>
      </c>
      <c r="C33" s="13">
        <v>50</v>
      </c>
      <c r="D33" s="10">
        <f>NEEDS[[#This Row],[Unit price]]*NEEDS[[#This Row],[Number of Units]]</f>
        <v>44000</v>
      </c>
    </row>
    <row r="34" spans="1:6" x14ac:dyDescent="0.25">
      <c r="A34" s="7" t="s">
        <v>33</v>
      </c>
      <c r="B34" s="8">
        <f>'[1]PCR reagents and consumables'!D41+'[1]PCR reagents and consumables'!D58</f>
        <v>40000</v>
      </c>
      <c r="C34" s="9">
        <v>2</v>
      </c>
      <c r="D34" s="10">
        <f>NEEDS[[#This Row],[Unit price]]*NEEDS[[#This Row],[Number of Units]]</f>
        <v>80000</v>
      </c>
    </row>
    <row r="35" spans="1:6" x14ac:dyDescent="0.25">
      <c r="A35" s="11" t="s">
        <v>34</v>
      </c>
      <c r="B35" s="12">
        <f>'[1]PCR reagents and consumables'!D42+'[1]PCR reagents and consumables'!D59</f>
        <v>440</v>
      </c>
      <c r="C35" s="13">
        <v>50</v>
      </c>
      <c r="D35" s="10">
        <f>NEEDS[[#This Row],[Unit price]]*NEEDS[[#This Row],[Number of Units]]</f>
        <v>22000</v>
      </c>
    </row>
    <row r="36" spans="1:6" x14ac:dyDescent="0.25">
      <c r="A36" s="7" t="s">
        <v>35</v>
      </c>
      <c r="B36" s="8">
        <f>'[1]PCR reagents and consumables'!D43+'[1]PCR reagents and consumables'!D60</f>
        <v>220</v>
      </c>
      <c r="C36" s="9">
        <v>25</v>
      </c>
      <c r="D36" s="10">
        <f>NEEDS[[#This Row],[Unit price]]*NEEDS[[#This Row],[Number of Units]]</f>
        <v>5500</v>
      </c>
    </row>
    <row r="37" spans="1:6" x14ac:dyDescent="0.25">
      <c r="A37" s="11" t="s">
        <v>36</v>
      </c>
      <c r="B37" s="12">
        <f>'[1]PCR reagents and consumables'!D44+'[1]PCR reagents and consumables'!D61</f>
        <v>440</v>
      </c>
      <c r="C37" s="13">
        <v>50</v>
      </c>
      <c r="D37" s="10">
        <f>NEEDS[[#This Row],[Unit price]]*NEEDS[[#This Row],[Number of Units]]</f>
        <v>22000</v>
      </c>
    </row>
    <row r="38" spans="1:6" x14ac:dyDescent="0.25">
      <c r="A38" s="7" t="s">
        <v>37</v>
      </c>
      <c r="B38" s="8">
        <f>'[1]PCR reagents and consumables'!D45+'[1]PCR reagents and consumables'!D62</f>
        <v>880</v>
      </c>
      <c r="C38" s="9">
        <v>50</v>
      </c>
      <c r="D38" s="10">
        <f>NEEDS[[#This Row],[Unit price]]*NEEDS[[#This Row],[Number of Units]]</f>
        <v>44000</v>
      </c>
    </row>
    <row r="39" spans="1:6" x14ac:dyDescent="0.25">
      <c r="A39" s="11" t="s">
        <v>38</v>
      </c>
      <c r="B39" s="12">
        <f>'[1]PCR reagents and consumables'!D46+'[1]PCR reagents and consumables'!D63</f>
        <v>440</v>
      </c>
      <c r="C39" s="13">
        <v>50</v>
      </c>
      <c r="D39" s="10">
        <f>NEEDS[[#This Row],[Unit price]]*NEEDS[[#This Row],[Number of Units]]</f>
        <v>22000</v>
      </c>
    </row>
    <row r="40" spans="1:6" x14ac:dyDescent="0.25">
      <c r="A40" s="7" t="s">
        <v>39</v>
      </c>
      <c r="B40" s="8">
        <f>'[1]PCR reagents and consumables'!D47+'[1]PCR reagents and consumables'!D64</f>
        <v>440</v>
      </c>
      <c r="C40" s="9">
        <v>50</v>
      </c>
      <c r="D40" s="10">
        <f>NEEDS[[#This Row],[Unit price]]*NEEDS[[#This Row],[Number of Units]]</f>
        <v>22000</v>
      </c>
    </row>
    <row r="41" spans="1:6" x14ac:dyDescent="0.25">
      <c r="A41" s="11" t="s">
        <v>40</v>
      </c>
      <c r="B41" s="12">
        <f>'[1]PCR reagents and consumables'!D48+'[1]PCR reagents and consumables'!D65</f>
        <v>440</v>
      </c>
      <c r="C41" s="13">
        <v>50</v>
      </c>
      <c r="D41" s="10">
        <f>NEEDS[[#This Row],[Unit price]]*NEEDS[[#This Row],[Number of Units]]</f>
        <v>22000</v>
      </c>
    </row>
    <row r="42" spans="1:6" x14ac:dyDescent="0.25">
      <c r="A42" s="7" t="s">
        <v>41</v>
      </c>
      <c r="B42" s="8">
        <f>'[1]PCR reagents and consumables'!D49+'[1]PCR reagents and consumables'!D66</f>
        <v>880</v>
      </c>
      <c r="C42" s="9">
        <v>25</v>
      </c>
      <c r="D42" s="10">
        <f>NEEDS[[#This Row],[Unit price]]*NEEDS[[#This Row],[Number of Units]]</f>
        <v>22000</v>
      </c>
    </row>
    <row r="43" spans="1:6" x14ac:dyDescent="0.25">
      <c r="A43" s="11" t="s">
        <v>42</v>
      </c>
      <c r="B43" s="12">
        <f>'[1]PCR reagents and consumables'!D50+'[1]PCR reagents and consumables'!D67</f>
        <v>40000</v>
      </c>
      <c r="C43" s="13">
        <v>0.5</v>
      </c>
      <c r="D43" s="10">
        <f>NEEDS[[#This Row],[Unit price]]*NEEDS[[#This Row],[Number of Units]]</f>
        <v>20000</v>
      </c>
    </row>
    <row r="44" spans="1:6" x14ac:dyDescent="0.25">
      <c r="A44" s="7" t="s">
        <v>43</v>
      </c>
      <c r="B44" s="8">
        <f>'[1]PCR reagents and consumables'!D51+'[1]PCR reagents and consumables'!D68</f>
        <v>110</v>
      </c>
      <c r="C44" s="9">
        <v>30</v>
      </c>
      <c r="D44" s="10">
        <f>NEEDS[[#This Row],[Unit price]]*NEEDS[[#This Row],[Number of Units]]</f>
        <v>3300</v>
      </c>
    </row>
    <row r="45" spans="1:6" x14ac:dyDescent="0.25">
      <c r="A45" s="7"/>
      <c r="B45" s="8"/>
      <c r="C45" s="9"/>
      <c r="D45" s="10">
        <f>SUBTOTAL(9,D6:D44)</f>
        <v>833785</v>
      </c>
      <c r="F45" s="15"/>
    </row>
    <row r="46" spans="1:6" x14ac:dyDescent="0.25">
      <c r="A46" s="3" t="s">
        <v>44</v>
      </c>
      <c r="B46" s="16"/>
      <c r="C46" s="3"/>
      <c r="D46" s="17">
        <f>SUBTOTAL(109,D47:D78)</f>
        <v>11758803.300000001</v>
      </c>
    </row>
    <row r="47" spans="1:6" x14ac:dyDescent="0.25">
      <c r="A47" s="18" t="s">
        <v>45</v>
      </c>
      <c r="B47" s="19">
        <f>SUBTOTAL(9,B48)</f>
        <v>150000</v>
      </c>
      <c r="C47" s="19">
        <f>SUBTOTAL(1,C48)</f>
        <v>13</v>
      </c>
      <c r="D47" s="20">
        <f>SUBTOTAL(9,D48)</f>
        <v>1950000</v>
      </c>
    </row>
    <row r="48" spans="1:6" x14ac:dyDescent="0.25">
      <c r="A48" s="7" t="s">
        <v>46</v>
      </c>
      <c r="B48" s="8">
        <v>150000</v>
      </c>
      <c r="C48" s="9">
        <v>13</v>
      </c>
      <c r="D48" s="10">
        <f>NEEDS[[#This Row],[Unit price]]*NEEDS[[#This Row],[Number of Units]]</f>
        <v>1950000</v>
      </c>
    </row>
    <row r="49" spans="1:4" x14ac:dyDescent="0.25">
      <c r="A49" s="18" t="s">
        <v>47</v>
      </c>
      <c r="B49" s="21">
        <f>SUBTOTAL(9,B50:B53)</f>
        <v>2400000</v>
      </c>
      <c r="C49" s="22">
        <f>SUBTOTAL(1,C50:C53)</f>
        <v>0.8</v>
      </c>
      <c r="D49" s="23">
        <f>SUBTOTAL(9,D50:D53)</f>
        <v>1920000</v>
      </c>
    </row>
    <row r="50" spans="1:4" x14ac:dyDescent="0.25">
      <c r="A50" s="7" t="s">
        <v>48</v>
      </c>
      <c r="B50" s="8">
        <v>900000</v>
      </c>
      <c r="C50" s="9">
        <v>0.8</v>
      </c>
      <c r="D50" s="10">
        <f>NEEDS[[#This Row],[Number of Units]]*NEEDS[[#This Row],[Unit price]]</f>
        <v>720000</v>
      </c>
    </row>
    <row r="51" spans="1:4" x14ac:dyDescent="0.25">
      <c r="A51" s="11" t="s">
        <v>49</v>
      </c>
      <c r="B51" s="12">
        <v>900000</v>
      </c>
      <c r="C51" s="13">
        <v>0.8</v>
      </c>
      <c r="D51" s="10">
        <f>NEEDS[[#This Row],[Number of Units]]*NEEDS[[#This Row],[Unit price]]</f>
        <v>720000</v>
      </c>
    </row>
    <row r="52" spans="1:4" x14ac:dyDescent="0.25">
      <c r="A52" s="7" t="s">
        <v>50</v>
      </c>
      <c r="B52" s="8">
        <v>300000</v>
      </c>
      <c r="C52" s="9">
        <v>0.8</v>
      </c>
      <c r="D52" s="10">
        <f>NEEDS[[#This Row],[Number of Units]]*NEEDS[[#This Row],[Unit price]]</f>
        <v>240000</v>
      </c>
    </row>
    <row r="53" spans="1:4" x14ac:dyDescent="0.25">
      <c r="A53" s="11" t="s">
        <v>51</v>
      </c>
      <c r="B53" s="12">
        <v>300000</v>
      </c>
      <c r="C53" s="13">
        <v>0.8</v>
      </c>
      <c r="D53" s="10">
        <f>NEEDS[[#This Row],[Number of Units]]*NEEDS[[#This Row],[Unit price]]</f>
        <v>240000</v>
      </c>
    </row>
    <row r="54" spans="1:4" x14ac:dyDescent="0.25">
      <c r="A54" s="24" t="s">
        <v>52</v>
      </c>
      <c r="B54" s="21">
        <f>SUBTOTAL(9,B55:B58)</f>
        <v>3000000</v>
      </c>
      <c r="C54" s="22">
        <f>SUBTOTAL(1,C55:C58)</f>
        <v>7.0000000000000007E-2</v>
      </c>
      <c r="D54" s="25">
        <f>SUBTOTAL(9,D55:D58)</f>
        <v>210000</v>
      </c>
    </row>
    <row r="55" spans="1:4" x14ac:dyDescent="0.25">
      <c r="A55" s="7" t="s">
        <v>53</v>
      </c>
      <c r="B55" s="26">
        <v>1000000</v>
      </c>
      <c r="C55" s="27">
        <v>7.0000000000000007E-2</v>
      </c>
      <c r="D55" s="10">
        <f>NEEDS[[#This Row],[Unit price]]*NEEDS[[#This Row],[Number of Units]]</f>
        <v>70000</v>
      </c>
    </row>
    <row r="56" spans="1:4" x14ac:dyDescent="0.25">
      <c r="A56" s="7" t="s">
        <v>54</v>
      </c>
      <c r="B56" s="26">
        <v>1000000</v>
      </c>
      <c r="C56" s="27">
        <v>7.0000000000000007E-2</v>
      </c>
      <c r="D56" s="10">
        <f>NEEDS[[#This Row],[Unit price]]*NEEDS[[#This Row],[Number of Units]]</f>
        <v>70000</v>
      </c>
    </row>
    <row r="57" spans="1:4" x14ac:dyDescent="0.25">
      <c r="A57" s="7" t="s">
        <v>55</v>
      </c>
      <c r="B57" s="26">
        <v>500000</v>
      </c>
      <c r="C57" s="27">
        <v>7.0000000000000007E-2</v>
      </c>
      <c r="D57" s="10">
        <f>NEEDS[[#This Row],[Unit price]]*NEEDS[[#This Row],[Number of Units]]</f>
        <v>35000</v>
      </c>
    </row>
    <row r="58" spans="1:4" x14ac:dyDescent="0.25">
      <c r="A58" s="7" t="s">
        <v>56</v>
      </c>
      <c r="B58" s="26">
        <v>500000</v>
      </c>
      <c r="C58" s="27">
        <v>7.0000000000000007E-2</v>
      </c>
      <c r="D58" s="10">
        <f>NEEDS[[#This Row],[Unit price]]*NEEDS[[#This Row],[Number of Units]]</f>
        <v>35000</v>
      </c>
    </row>
    <row r="59" spans="1:4" x14ac:dyDescent="0.25">
      <c r="A59" s="18" t="s">
        <v>57</v>
      </c>
      <c r="B59" s="21">
        <f>SUBTOTAL(9,B60:B65)</f>
        <v>2502229</v>
      </c>
      <c r="C59" s="22"/>
      <c r="D59" s="23">
        <f>SUBTOTAL(9,D60:D65)</f>
        <v>4002546</v>
      </c>
    </row>
    <row r="60" spans="1:4" x14ac:dyDescent="0.25">
      <c r="A60" s="7" t="s">
        <v>58</v>
      </c>
      <c r="B60" s="8">
        <v>500000</v>
      </c>
      <c r="C60" s="9">
        <v>0.66</v>
      </c>
      <c r="D60" s="10">
        <f>NEEDS[[#This Row],[Unit price]]*NEEDS[[#This Row],[Number of Units]]</f>
        <v>330000</v>
      </c>
    </row>
    <row r="61" spans="1:4" x14ac:dyDescent="0.25">
      <c r="A61" s="11" t="s">
        <v>59</v>
      </c>
      <c r="B61" s="12">
        <v>500000</v>
      </c>
      <c r="C61" s="13">
        <v>0.66</v>
      </c>
      <c r="D61" s="10">
        <f>NEEDS[[#This Row],[Unit price]]*NEEDS[[#This Row],[Number of Units]]</f>
        <v>330000</v>
      </c>
    </row>
    <row r="62" spans="1:4" x14ac:dyDescent="0.25">
      <c r="A62" s="7" t="s">
        <v>60</v>
      </c>
      <c r="B62" s="8">
        <v>500000</v>
      </c>
      <c r="C62" s="9">
        <v>0.66</v>
      </c>
      <c r="D62" s="10">
        <f>NEEDS[[#This Row],[Unit price]]*NEEDS[[#This Row],[Number of Units]]</f>
        <v>330000</v>
      </c>
    </row>
    <row r="63" spans="1:4" x14ac:dyDescent="0.25">
      <c r="A63" s="11" t="s">
        <v>61</v>
      </c>
      <c r="B63" s="12">
        <v>1000000</v>
      </c>
      <c r="C63" s="13">
        <v>3</v>
      </c>
      <c r="D63" s="10">
        <f>NEEDS[[#This Row],[Unit price]]*NEEDS[[#This Row],[Number of Units]]</f>
        <v>3000000</v>
      </c>
    </row>
    <row r="64" spans="1:4" x14ac:dyDescent="0.25">
      <c r="A64" s="7" t="s">
        <v>62</v>
      </c>
      <c r="B64" s="8">
        <v>2200</v>
      </c>
      <c r="C64" s="9">
        <v>0.43</v>
      </c>
      <c r="D64" s="10">
        <f>NEEDS[[#This Row],[Unit price]]*NEEDS[[#This Row],[Number of Units]]</f>
        <v>946</v>
      </c>
    </row>
    <row r="65" spans="1:4" x14ac:dyDescent="0.25">
      <c r="A65" s="28" t="s">
        <v>63</v>
      </c>
      <c r="B65" s="8">
        <v>29</v>
      </c>
      <c r="C65" s="9">
        <v>400</v>
      </c>
      <c r="D65" s="10">
        <f>NEEDS[[#This Row],[Unit price]]*NEEDS[[#This Row],[Number of Units]]</f>
        <v>11600</v>
      </c>
    </row>
    <row r="66" spans="1:4" x14ac:dyDescent="0.25">
      <c r="A66" s="24" t="s">
        <v>64</v>
      </c>
      <c r="B66" s="29">
        <f>SUBTOTAL(9,B67:B71)</f>
        <v>371000</v>
      </c>
      <c r="C66" s="30"/>
      <c r="D66" s="25">
        <f>SUBTOTAL(9,D67:D71)</f>
        <v>3614190</v>
      </c>
    </row>
    <row r="67" spans="1:4" x14ac:dyDescent="0.25">
      <c r="A67" s="11" t="s">
        <v>65</v>
      </c>
      <c r="B67" s="12">
        <v>11000</v>
      </c>
      <c r="C67" s="13">
        <v>1.29</v>
      </c>
      <c r="D67" s="14">
        <f>NEEDS[[#This Row],[Unit price]]*NEEDS[[#This Row],[Number of Units]]</f>
        <v>14190</v>
      </c>
    </row>
    <row r="68" spans="1:4" x14ac:dyDescent="0.25">
      <c r="A68" s="31" t="s">
        <v>66</v>
      </c>
      <c r="B68" s="32">
        <v>100000</v>
      </c>
      <c r="C68" s="33">
        <v>10</v>
      </c>
      <c r="D68" s="34">
        <f>NEEDS[[#This Row],[Unit price]]*NEEDS[[#This Row],[Number of Units]]</f>
        <v>1000000</v>
      </c>
    </row>
    <row r="69" spans="1:4" x14ac:dyDescent="0.25">
      <c r="A69" s="31" t="s">
        <v>67</v>
      </c>
      <c r="B69" s="32">
        <v>100000</v>
      </c>
      <c r="C69" s="33">
        <v>12</v>
      </c>
      <c r="D69" s="34">
        <f>NEEDS[[#This Row],[Unit price]]*NEEDS[[#This Row],[Number of Units]]</f>
        <v>1200000</v>
      </c>
    </row>
    <row r="70" spans="1:4" x14ac:dyDescent="0.25">
      <c r="A70" s="31" t="s">
        <v>68</v>
      </c>
      <c r="B70" s="32">
        <v>60000</v>
      </c>
      <c r="C70" s="33">
        <v>15</v>
      </c>
      <c r="D70" s="34">
        <f>NEEDS[[#This Row],[Unit price]]*NEEDS[[#This Row],[Number of Units]]</f>
        <v>900000</v>
      </c>
    </row>
    <row r="71" spans="1:4" x14ac:dyDescent="0.25">
      <c r="A71" s="31" t="s">
        <v>69</v>
      </c>
      <c r="B71" s="32">
        <v>100000</v>
      </c>
      <c r="C71" s="33">
        <v>5</v>
      </c>
      <c r="D71" s="34">
        <f>NEEDS[[#This Row],[Unit price]]*NEEDS[[#This Row],[Number of Units]]</f>
        <v>500000</v>
      </c>
    </row>
    <row r="72" spans="1:4" x14ac:dyDescent="0.25">
      <c r="A72" s="35" t="s">
        <v>70</v>
      </c>
      <c r="B72" s="12">
        <f>SUBTOTAL(9,B73:B78)</f>
        <v>5340</v>
      </c>
      <c r="C72" s="13"/>
      <c r="D72" s="14">
        <f>SUBTOTAL(9,D73:D78)</f>
        <v>62067.3</v>
      </c>
    </row>
    <row r="73" spans="1:4" x14ac:dyDescent="0.25">
      <c r="A73" s="7" t="s">
        <v>71</v>
      </c>
      <c r="B73" s="8">
        <v>1100</v>
      </c>
      <c r="C73" s="9">
        <v>0.82</v>
      </c>
      <c r="D73" s="10">
        <f>NEEDS[[#This Row],[Unit price]]*NEEDS[[#This Row],[Number of Units]]</f>
        <v>902</v>
      </c>
    </row>
    <row r="74" spans="1:4" x14ac:dyDescent="0.25">
      <c r="A74" s="31" t="s">
        <v>72</v>
      </c>
      <c r="B74" s="32">
        <v>55</v>
      </c>
      <c r="C74" s="33">
        <v>6.18</v>
      </c>
      <c r="D74" s="10">
        <f>NEEDS[[#This Row],[Unit price]]*NEEDS[[#This Row],[Number of Units]]</f>
        <v>339.9</v>
      </c>
    </row>
    <row r="75" spans="1:4" x14ac:dyDescent="0.25">
      <c r="A75" s="7" t="s">
        <v>73</v>
      </c>
      <c r="B75" s="8">
        <v>55</v>
      </c>
      <c r="C75" s="9">
        <v>30.28</v>
      </c>
      <c r="D75" s="10">
        <f>NEEDS[[#This Row],[Unit price]]*NEEDS[[#This Row],[Number of Units]]</f>
        <v>1665.4</v>
      </c>
    </row>
    <row r="76" spans="1:4" x14ac:dyDescent="0.25">
      <c r="A76" s="31" t="s">
        <v>74</v>
      </c>
      <c r="B76" s="32">
        <v>110</v>
      </c>
      <c r="C76" s="33">
        <v>6</v>
      </c>
      <c r="D76" s="10">
        <f>NEEDS[[#This Row],[Unit price]]*NEEDS[[#This Row],[Number of Units]]</f>
        <v>660</v>
      </c>
    </row>
    <row r="77" spans="1:4" x14ac:dyDescent="0.25">
      <c r="A77" s="28" t="s">
        <v>75</v>
      </c>
      <c r="B77" s="36">
        <v>2000</v>
      </c>
      <c r="C77" s="2">
        <v>4</v>
      </c>
      <c r="D77" s="10">
        <f>NEEDS[[#This Row],[Unit price]]*NEEDS[[#This Row],[Number of Units]]</f>
        <v>8000</v>
      </c>
    </row>
    <row r="78" spans="1:4" s="40" customFormat="1" x14ac:dyDescent="0.25">
      <c r="A78" s="37" t="s">
        <v>76</v>
      </c>
      <c r="B78" s="38">
        <v>2020</v>
      </c>
      <c r="C78" s="39">
        <v>25</v>
      </c>
      <c r="D78" s="10">
        <f>NEEDS[[#This Row],[Unit price]]*NEEDS[[#This Row],[Number of Units]]</f>
        <v>50500</v>
      </c>
    </row>
    <row r="79" spans="1:4" x14ac:dyDescent="0.25">
      <c r="A79" s="18"/>
      <c r="B79" s="41"/>
      <c r="C79" s="42"/>
      <c r="D79" s="43"/>
    </row>
    <row r="80" spans="1:4" x14ac:dyDescent="0.25">
      <c r="A80" s="3" t="s">
        <v>77</v>
      </c>
      <c r="B80" s="3"/>
      <c r="C80" s="3"/>
      <c r="D80" s="16">
        <f>SUBTOTAL(109,D81:D197)</f>
        <v>11740490</v>
      </c>
    </row>
    <row r="81" spans="1:4" x14ac:dyDescent="0.25">
      <c r="A81" s="44"/>
      <c r="B81" s="45">
        <f>SUBTOTAL(9,B82:B126)</f>
        <v>1049</v>
      </c>
      <c r="C81" s="46"/>
      <c r="D81" s="47">
        <f>SUBTOTAL(9,D82:D126)</f>
        <v>1773920</v>
      </c>
    </row>
    <row r="82" spans="1:4" ht="30" x14ac:dyDescent="0.25">
      <c r="A82" s="48" t="s">
        <v>78</v>
      </c>
      <c r="B82" s="49">
        <v>50</v>
      </c>
      <c r="C82" s="50">
        <v>20000</v>
      </c>
      <c r="D82" s="51">
        <f>NEEDS[[#This Row],[Unit price]]*NEEDS[[#This Row],[Number of Units]]</f>
        <v>1000000</v>
      </c>
    </row>
    <row r="83" spans="1:4" x14ac:dyDescent="0.25">
      <c r="A83" s="48" t="s">
        <v>79</v>
      </c>
      <c r="B83" s="49">
        <v>10</v>
      </c>
      <c r="C83" s="50">
        <v>6000</v>
      </c>
      <c r="D83" s="51">
        <f>NEEDS[[#This Row],[Unit price]]*NEEDS[[#This Row],[Number of Units]]</f>
        <v>60000</v>
      </c>
    </row>
    <row r="84" spans="1:4" x14ac:dyDescent="0.25">
      <c r="A84" s="48" t="s">
        <v>80</v>
      </c>
      <c r="B84" s="49">
        <v>45</v>
      </c>
      <c r="C84" s="50">
        <v>1500</v>
      </c>
      <c r="D84" s="51">
        <f>NEEDS[[#This Row],[Unit price]]*NEEDS[[#This Row],[Number of Units]]</f>
        <v>67500</v>
      </c>
    </row>
    <row r="85" spans="1:4" x14ac:dyDescent="0.25">
      <c r="A85" s="48" t="s">
        <v>81</v>
      </c>
      <c r="B85" s="49">
        <v>20</v>
      </c>
      <c r="C85" s="50">
        <v>2000</v>
      </c>
      <c r="D85" s="51">
        <f>NEEDS[[#This Row],[Unit price]]*NEEDS[[#This Row],[Number of Units]]</f>
        <v>40000</v>
      </c>
    </row>
    <row r="86" spans="1:4" ht="30" x14ac:dyDescent="0.25">
      <c r="A86" s="48" t="s">
        <v>82</v>
      </c>
      <c r="B86" s="49">
        <v>6</v>
      </c>
      <c r="C86" s="50">
        <v>3500</v>
      </c>
      <c r="D86" s="51">
        <f>NEEDS[[#This Row],[Unit price]]*NEEDS[[#This Row],[Number of Units]]</f>
        <v>21000</v>
      </c>
    </row>
    <row r="87" spans="1:4" x14ac:dyDescent="0.25">
      <c r="A87" s="48" t="s">
        <v>83</v>
      </c>
      <c r="B87" s="49">
        <v>3</v>
      </c>
      <c r="C87" s="50">
        <v>1200</v>
      </c>
      <c r="D87" s="51">
        <f>NEEDS[[#This Row],[Unit price]]*NEEDS[[#This Row],[Number of Units]]</f>
        <v>3600</v>
      </c>
    </row>
    <row r="88" spans="1:4" x14ac:dyDescent="0.25">
      <c r="A88" s="48" t="s">
        <v>84</v>
      </c>
      <c r="B88" s="49">
        <v>3</v>
      </c>
      <c r="C88" s="50">
        <v>3000</v>
      </c>
      <c r="D88" s="51">
        <f>NEEDS[[#This Row],[Unit price]]*NEEDS[[#This Row],[Number of Units]]</f>
        <v>9000</v>
      </c>
    </row>
    <row r="89" spans="1:4" ht="45" x14ac:dyDescent="0.25">
      <c r="A89" s="48" t="s">
        <v>85</v>
      </c>
      <c r="B89" s="49">
        <v>50</v>
      </c>
      <c r="C89" s="50">
        <v>1500</v>
      </c>
      <c r="D89" s="51">
        <f>NEEDS[[#This Row],[Unit price]]*NEEDS[[#This Row],[Number of Units]]</f>
        <v>75000</v>
      </c>
    </row>
    <row r="90" spans="1:4" ht="30" x14ac:dyDescent="0.25">
      <c r="A90" s="48" t="s">
        <v>86</v>
      </c>
      <c r="B90" s="49">
        <v>6</v>
      </c>
      <c r="C90" s="50">
        <v>1400</v>
      </c>
      <c r="D90" s="51">
        <f>NEEDS[[#This Row],[Unit price]]*NEEDS[[#This Row],[Number of Units]]</f>
        <v>8400</v>
      </c>
    </row>
    <row r="91" spans="1:4" x14ac:dyDescent="0.25">
      <c r="A91" s="48" t="s">
        <v>87</v>
      </c>
      <c r="B91" s="49">
        <v>15</v>
      </c>
      <c r="C91" s="50">
        <v>140</v>
      </c>
      <c r="D91" s="51">
        <f>NEEDS[[#This Row],[Unit price]]*NEEDS[[#This Row],[Number of Units]]</f>
        <v>2100</v>
      </c>
    </row>
    <row r="92" spans="1:4" ht="30" x14ac:dyDescent="0.25">
      <c r="A92" s="48" t="s">
        <v>88</v>
      </c>
      <c r="B92" s="52">
        <v>6</v>
      </c>
      <c r="C92" s="50">
        <v>3500</v>
      </c>
      <c r="D92" s="51">
        <f>NEEDS[[#This Row],[Unit price]]*NEEDS[[#This Row],[Number of Units]]</f>
        <v>21000</v>
      </c>
    </row>
    <row r="93" spans="1:4" x14ac:dyDescent="0.25">
      <c r="A93" s="48" t="s">
        <v>89</v>
      </c>
      <c r="B93" s="52">
        <v>3</v>
      </c>
      <c r="C93" s="50">
        <v>500</v>
      </c>
      <c r="D93" s="51">
        <f>NEEDS[[#This Row],[Unit price]]*NEEDS[[#This Row],[Number of Units]]</f>
        <v>1500</v>
      </c>
    </row>
    <row r="94" spans="1:4" x14ac:dyDescent="0.25">
      <c r="A94" s="48" t="s">
        <v>90</v>
      </c>
      <c r="B94" s="52">
        <v>20</v>
      </c>
      <c r="C94" s="50">
        <v>350</v>
      </c>
      <c r="D94" s="51">
        <f>NEEDS[[#This Row],[Unit price]]*NEEDS[[#This Row],[Number of Units]]</f>
        <v>7000</v>
      </c>
    </row>
    <row r="95" spans="1:4" x14ac:dyDescent="0.25">
      <c r="A95" s="48" t="s">
        <v>91</v>
      </c>
      <c r="B95" s="52">
        <v>16</v>
      </c>
      <c r="C95" s="50">
        <v>2200</v>
      </c>
      <c r="D95" s="51">
        <f>NEEDS[[#This Row],[Unit price]]*NEEDS[[#This Row],[Number of Units]]</f>
        <v>35200</v>
      </c>
    </row>
    <row r="96" spans="1:4" ht="30" x14ac:dyDescent="0.25">
      <c r="A96" s="48" t="s">
        <v>92</v>
      </c>
      <c r="B96" s="52">
        <v>144</v>
      </c>
      <c r="C96" s="50">
        <v>1100</v>
      </c>
      <c r="D96" s="51">
        <f>NEEDS[[#This Row],[Unit price]]*NEEDS[[#This Row],[Number of Units]]</f>
        <v>158400</v>
      </c>
    </row>
    <row r="97" spans="1:4" x14ac:dyDescent="0.25">
      <c r="A97" s="48" t="s">
        <v>93</v>
      </c>
      <c r="B97" s="52">
        <v>21</v>
      </c>
      <c r="C97" s="50">
        <v>1300</v>
      </c>
      <c r="D97" s="51">
        <f>NEEDS[[#This Row],[Unit price]]*NEEDS[[#This Row],[Number of Units]]</f>
        <v>27300</v>
      </c>
    </row>
    <row r="98" spans="1:4" x14ac:dyDescent="0.25">
      <c r="A98" s="48" t="s">
        <v>94</v>
      </c>
      <c r="B98" s="52">
        <v>67</v>
      </c>
      <c r="C98" s="50">
        <v>50</v>
      </c>
      <c r="D98" s="51">
        <f>NEEDS[[#This Row],[Unit price]]*NEEDS[[#This Row],[Number of Units]]</f>
        <v>3350</v>
      </c>
    </row>
    <row r="99" spans="1:4" x14ac:dyDescent="0.25">
      <c r="A99" s="48" t="s">
        <v>95</v>
      </c>
      <c r="B99" s="52">
        <v>7</v>
      </c>
      <c r="C99" s="50">
        <v>1000</v>
      </c>
      <c r="D99" s="51">
        <f>NEEDS[[#This Row],[Unit price]]*NEEDS[[#This Row],[Number of Units]]</f>
        <v>7000</v>
      </c>
    </row>
    <row r="100" spans="1:4" ht="30" x14ac:dyDescent="0.25">
      <c r="A100" s="48" t="s">
        <v>96</v>
      </c>
      <c r="B100" s="52">
        <v>3</v>
      </c>
      <c r="C100" s="50">
        <v>1300</v>
      </c>
      <c r="D100" s="51">
        <f>NEEDS[[#This Row],[Unit price]]*NEEDS[[#This Row],[Number of Units]]</f>
        <v>3900</v>
      </c>
    </row>
    <row r="101" spans="1:4" x14ac:dyDescent="0.25">
      <c r="A101" s="48" t="s">
        <v>97</v>
      </c>
      <c r="B101" s="52">
        <v>17</v>
      </c>
      <c r="C101" s="50">
        <v>700</v>
      </c>
      <c r="D101" s="51">
        <f>NEEDS[[#This Row],[Unit price]]*NEEDS[[#This Row],[Number of Units]]</f>
        <v>11900</v>
      </c>
    </row>
    <row r="102" spans="1:4" x14ac:dyDescent="0.25">
      <c r="A102" s="48" t="s">
        <v>98</v>
      </c>
      <c r="B102" s="52">
        <v>3</v>
      </c>
      <c r="C102" s="50">
        <v>800</v>
      </c>
      <c r="D102" s="51">
        <f>NEEDS[[#This Row],[Unit price]]*NEEDS[[#This Row],[Number of Units]]</f>
        <v>2400</v>
      </c>
    </row>
    <row r="103" spans="1:4" x14ac:dyDescent="0.25">
      <c r="A103" s="48" t="s">
        <v>99</v>
      </c>
      <c r="B103" s="52">
        <v>3</v>
      </c>
      <c r="C103" s="50">
        <v>450</v>
      </c>
      <c r="D103" s="51">
        <f>NEEDS[[#This Row],[Unit price]]*NEEDS[[#This Row],[Number of Units]]</f>
        <v>1350</v>
      </c>
    </row>
    <row r="104" spans="1:4" x14ac:dyDescent="0.25">
      <c r="A104" s="48" t="s">
        <v>100</v>
      </c>
      <c r="B104" s="52">
        <v>2</v>
      </c>
      <c r="C104" s="50">
        <v>500</v>
      </c>
      <c r="D104" s="51">
        <f>NEEDS[[#This Row],[Unit price]]*NEEDS[[#This Row],[Number of Units]]</f>
        <v>1000</v>
      </c>
    </row>
    <row r="105" spans="1:4" x14ac:dyDescent="0.25">
      <c r="A105" s="48" t="s">
        <v>101</v>
      </c>
      <c r="B105" s="52">
        <v>7</v>
      </c>
      <c r="C105" s="50">
        <v>200</v>
      </c>
      <c r="D105" s="51">
        <f>NEEDS[[#This Row],[Unit price]]*NEEDS[[#This Row],[Number of Units]]</f>
        <v>1400</v>
      </c>
    </row>
    <row r="106" spans="1:4" x14ac:dyDescent="0.25">
      <c r="A106" s="48" t="s">
        <v>102</v>
      </c>
      <c r="B106" s="52">
        <v>110</v>
      </c>
      <c r="C106" s="50">
        <v>120</v>
      </c>
      <c r="D106" s="51">
        <f>NEEDS[[#This Row],[Unit price]]*NEEDS[[#This Row],[Number of Units]]</f>
        <v>13200</v>
      </c>
    </row>
    <row r="107" spans="1:4" x14ac:dyDescent="0.25">
      <c r="A107" s="48" t="s">
        <v>103</v>
      </c>
      <c r="B107" s="52">
        <v>3</v>
      </c>
      <c r="C107" s="50">
        <v>3500</v>
      </c>
      <c r="D107" s="51">
        <f>NEEDS[[#This Row],[Unit price]]*NEEDS[[#This Row],[Number of Units]]</f>
        <v>10500</v>
      </c>
    </row>
    <row r="108" spans="1:4" x14ac:dyDescent="0.25">
      <c r="A108" s="48" t="s">
        <v>104</v>
      </c>
      <c r="B108" s="52">
        <v>7</v>
      </c>
      <c r="C108" s="50">
        <v>100</v>
      </c>
      <c r="D108" s="51">
        <f>NEEDS[[#This Row],[Unit price]]*NEEDS[[#This Row],[Number of Units]]</f>
        <v>700</v>
      </c>
    </row>
    <row r="109" spans="1:4" x14ac:dyDescent="0.25">
      <c r="A109" s="48" t="s">
        <v>105</v>
      </c>
      <c r="B109" s="52">
        <v>4</v>
      </c>
      <c r="C109" s="50">
        <v>100</v>
      </c>
      <c r="D109" s="51">
        <f>NEEDS[[#This Row],[Unit price]]*NEEDS[[#This Row],[Number of Units]]</f>
        <v>400</v>
      </c>
    </row>
    <row r="110" spans="1:4" x14ac:dyDescent="0.25">
      <c r="A110" s="48" t="s">
        <v>106</v>
      </c>
      <c r="B110" s="52">
        <v>4</v>
      </c>
      <c r="C110" s="50">
        <v>80</v>
      </c>
      <c r="D110" s="51">
        <f>NEEDS[[#This Row],[Unit price]]*NEEDS[[#This Row],[Number of Units]]</f>
        <v>320</v>
      </c>
    </row>
    <row r="111" spans="1:4" x14ac:dyDescent="0.25">
      <c r="A111" s="48" t="s">
        <v>107</v>
      </c>
      <c r="B111" s="52">
        <v>57</v>
      </c>
      <c r="C111" s="50">
        <v>40</v>
      </c>
      <c r="D111" s="51">
        <f>NEEDS[[#This Row],[Unit price]]*NEEDS[[#This Row],[Number of Units]]</f>
        <v>2280</v>
      </c>
    </row>
    <row r="112" spans="1:4" x14ac:dyDescent="0.25">
      <c r="A112" s="48" t="s">
        <v>108</v>
      </c>
      <c r="B112" s="52">
        <v>13</v>
      </c>
      <c r="C112" s="50">
        <v>40</v>
      </c>
      <c r="D112" s="51">
        <f>NEEDS[[#This Row],[Unit price]]*NEEDS[[#This Row],[Number of Units]]</f>
        <v>520</v>
      </c>
    </row>
    <row r="113" spans="1:4" x14ac:dyDescent="0.25">
      <c r="A113" s="48" t="s">
        <v>109</v>
      </c>
      <c r="B113" s="52">
        <v>5</v>
      </c>
      <c r="C113" s="50">
        <v>500</v>
      </c>
      <c r="D113" s="51">
        <f>NEEDS[[#This Row],[Unit price]]*NEEDS[[#This Row],[Number of Units]]</f>
        <v>2500</v>
      </c>
    </row>
    <row r="114" spans="1:4" x14ac:dyDescent="0.25">
      <c r="A114" s="48" t="s">
        <v>110</v>
      </c>
      <c r="B114" s="52">
        <v>10</v>
      </c>
      <c r="C114" s="50">
        <v>50</v>
      </c>
      <c r="D114" s="51">
        <f>NEEDS[[#This Row],[Unit price]]*NEEDS[[#This Row],[Number of Units]]</f>
        <v>500</v>
      </c>
    </row>
    <row r="115" spans="1:4" x14ac:dyDescent="0.25">
      <c r="A115" s="48" t="s">
        <v>111</v>
      </c>
      <c r="B115" s="52">
        <v>15</v>
      </c>
      <c r="C115" s="50">
        <v>100</v>
      </c>
      <c r="D115" s="51">
        <f>NEEDS[[#This Row],[Unit price]]*NEEDS[[#This Row],[Number of Units]]</f>
        <v>1500</v>
      </c>
    </row>
    <row r="116" spans="1:4" x14ac:dyDescent="0.25">
      <c r="A116" s="48" t="s">
        <v>112</v>
      </c>
      <c r="B116" s="52">
        <v>2</v>
      </c>
      <c r="C116" s="50">
        <v>7000</v>
      </c>
      <c r="D116" s="51">
        <f>NEEDS[[#This Row],[Unit price]]*NEEDS[[#This Row],[Number of Units]]</f>
        <v>14000</v>
      </c>
    </row>
    <row r="117" spans="1:4" ht="60" x14ac:dyDescent="0.25">
      <c r="A117" s="48" t="s">
        <v>113</v>
      </c>
      <c r="B117" s="52">
        <v>1</v>
      </c>
      <c r="C117" s="50">
        <v>70000</v>
      </c>
      <c r="D117" s="51">
        <f>NEEDS[[#This Row],[Unit price]]*NEEDS[[#This Row],[Number of Units]]</f>
        <v>70000</v>
      </c>
    </row>
    <row r="118" spans="1:4" ht="45" x14ac:dyDescent="0.25">
      <c r="A118" s="48" t="s">
        <v>114</v>
      </c>
      <c r="B118" s="52">
        <v>1</v>
      </c>
      <c r="C118" s="50">
        <v>25000</v>
      </c>
      <c r="D118" s="51">
        <f>NEEDS[[#This Row],[Unit price]]*NEEDS[[#This Row],[Number of Units]]</f>
        <v>25000</v>
      </c>
    </row>
    <row r="119" spans="1:4" ht="60" x14ac:dyDescent="0.25">
      <c r="A119" s="48" t="s">
        <v>115</v>
      </c>
      <c r="B119" s="52">
        <v>100</v>
      </c>
      <c r="C119" s="50">
        <v>50</v>
      </c>
      <c r="D119" s="51">
        <f>NEEDS[[#This Row],[Unit price]]*NEEDS[[#This Row],[Number of Units]]</f>
        <v>5000</v>
      </c>
    </row>
    <row r="120" spans="1:4" x14ac:dyDescent="0.25">
      <c r="A120" s="48" t="s">
        <v>116</v>
      </c>
      <c r="B120" s="52">
        <v>2</v>
      </c>
      <c r="C120" s="50">
        <v>3500</v>
      </c>
      <c r="D120" s="51">
        <f>NEEDS[[#This Row],[Unit price]]*NEEDS[[#This Row],[Number of Units]]</f>
        <v>7000</v>
      </c>
    </row>
    <row r="121" spans="1:4" x14ac:dyDescent="0.25">
      <c r="A121" s="48" t="s">
        <v>117</v>
      </c>
      <c r="B121" s="52">
        <v>1</v>
      </c>
      <c r="C121" s="50">
        <v>3200</v>
      </c>
      <c r="D121" s="51">
        <f>NEEDS[[#This Row],[Unit price]]*NEEDS[[#This Row],[Number of Units]]</f>
        <v>3200</v>
      </c>
    </row>
    <row r="122" spans="1:4" x14ac:dyDescent="0.25">
      <c r="A122" s="48" t="s">
        <v>118</v>
      </c>
      <c r="B122" s="52">
        <v>50</v>
      </c>
      <c r="C122" s="50">
        <v>400</v>
      </c>
      <c r="D122" s="51">
        <f>NEEDS[[#This Row],[Unit price]]*NEEDS[[#This Row],[Number of Units]]</f>
        <v>20000</v>
      </c>
    </row>
    <row r="123" spans="1:4" x14ac:dyDescent="0.25">
      <c r="A123" s="48" t="s">
        <v>119</v>
      </c>
      <c r="B123" s="52">
        <v>1</v>
      </c>
      <c r="C123" s="50">
        <v>20000</v>
      </c>
      <c r="D123" s="51">
        <f>NEEDS[[#This Row],[Unit price]]*NEEDS[[#This Row],[Number of Units]]</f>
        <v>20000</v>
      </c>
    </row>
    <row r="124" spans="1:4" x14ac:dyDescent="0.25">
      <c r="A124" s="48" t="s">
        <v>120</v>
      </c>
      <c r="B124" s="52">
        <v>6</v>
      </c>
      <c r="C124" s="50"/>
      <c r="D124" s="51">
        <f>NEEDS[[#This Row],[Unit price]]*NEEDS[[#This Row],[Number of Units]]</f>
        <v>0</v>
      </c>
    </row>
    <row r="125" spans="1:4" x14ac:dyDescent="0.25">
      <c r="A125" s="48" t="s">
        <v>121</v>
      </c>
      <c r="B125" s="52">
        <v>10</v>
      </c>
      <c r="C125" s="50">
        <v>800</v>
      </c>
      <c r="D125" s="51">
        <f>NEEDS[[#This Row],[Unit price]]*NEEDS[[#This Row],[Number of Units]]</f>
        <v>8000</v>
      </c>
    </row>
    <row r="126" spans="1:4" x14ac:dyDescent="0.25">
      <c r="A126" s="48" t="s">
        <v>122</v>
      </c>
      <c r="B126" s="52">
        <v>120</v>
      </c>
      <c r="C126" s="50"/>
      <c r="D126" s="51">
        <f>NEEDS[[#This Row],[Unit price]]*NEEDS[[#This Row],[Number of Units]]</f>
        <v>0</v>
      </c>
    </row>
    <row r="127" spans="1:4" x14ac:dyDescent="0.25">
      <c r="A127" s="53" t="s">
        <v>123</v>
      </c>
      <c r="B127" s="54">
        <f>SUBTOTAL(9,B128:B139)</f>
        <v>95</v>
      </c>
      <c r="C127" s="55"/>
      <c r="D127" s="56">
        <f>SUBTOTAL(9,D128:D139)</f>
        <v>109400</v>
      </c>
    </row>
    <row r="128" spans="1:4" ht="30" x14ac:dyDescent="0.25">
      <c r="A128" s="48" t="s">
        <v>124</v>
      </c>
      <c r="B128" s="52">
        <v>1</v>
      </c>
      <c r="C128" s="50">
        <v>20000</v>
      </c>
      <c r="D128" s="51">
        <f>NEEDS[[#This Row],[Unit price]]*NEEDS[[#This Row],[Number of Units]]</f>
        <v>20000</v>
      </c>
    </row>
    <row r="129" spans="1:4" x14ac:dyDescent="0.25">
      <c r="A129" s="48" t="s">
        <v>125</v>
      </c>
      <c r="B129" s="52">
        <v>2</v>
      </c>
      <c r="C129" s="50">
        <v>6000</v>
      </c>
      <c r="D129" s="51">
        <f>NEEDS[[#This Row],[Unit price]]*NEEDS[[#This Row],[Number of Units]]</f>
        <v>12000</v>
      </c>
    </row>
    <row r="130" spans="1:4" x14ac:dyDescent="0.25">
      <c r="A130" s="48" t="s">
        <v>126</v>
      </c>
      <c r="B130" s="52">
        <v>2</v>
      </c>
      <c r="C130" s="50">
        <v>1000</v>
      </c>
      <c r="D130" s="51">
        <f>NEEDS[[#This Row],[Unit price]]*NEEDS[[#This Row],[Number of Units]]</f>
        <v>2000</v>
      </c>
    </row>
    <row r="131" spans="1:4" x14ac:dyDescent="0.25">
      <c r="A131" s="48" t="s">
        <v>127</v>
      </c>
      <c r="B131" s="52">
        <v>20</v>
      </c>
      <c r="C131" s="50">
        <v>1000</v>
      </c>
      <c r="D131" s="51">
        <f>NEEDS[[#This Row],[Unit price]]*NEEDS[[#This Row],[Number of Units]]</f>
        <v>20000</v>
      </c>
    </row>
    <row r="132" spans="1:4" x14ac:dyDescent="0.25">
      <c r="A132" s="48" t="s">
        <v>128</v>
      </c>
      <c r="B132" s="52">
        <v>2</v>
      </c>
      <c r="C132" s="50">
        <v>500</v>
      </c>
      <c r="D132" s="51">
        <f>NEEDS[[#This Row],[Unit price]]*NEEDS[[#This Row],[Number of Units]]</f>
        <v>1000</v>
      </c>
    </row>
    <row r="133" spans="1:4" x14ac:dyDescent="0.25">
      <c r="A133" s="48" t="s">
        <v>129</v>
      </c>
      <c r="B133" s="52">
        <v>5</v>
      </c>
      <c r="C133" s="50">
        <v>800</v>
      </c>
      <c r="D133" s="51">
        <f>NEEDS[[#This Row],[Unit price]]*NEEDS[[#This Row],[Number of Units]]</f>
        <v>4000</v>
      </c>
    </row>
    <row r="134" spans="1:4" x14ac:dyDescent="0.25">
      <c r="A134" s="48" t="s">
        <v>130</v>
      </c>
      <c r="B134" s="52">
        <v>3</v>
      </c>
      <c r="C134" s="50">
        <v>1000</v>
      </c>
      <c r="D134" s="51">
        <f>NEEDS[[#This Row],[Unit price]]*NEEDS[[#This Row],[Number of Units]]</f>
        <v>3000</v>
      </c>
    </row>
    <row r="135" spans="1:4" ht="30" x14ac:dyDescent="0.25">
      <c r="A135" s="48" t="s">
        <v>131</v>
      </c>
      <c r="B135" s="52">
        <v>3</v>
      </c>
      <c r="C135" s="50">
        <v>1300</v>
      </c>
      <c r="D135" s="51">
        <f>NEEDS[[#This Row],[Unit price]]*NEEDS[[#This Row],[Number of Units]]</f>
        <v>3900</v>
      </c>
    </row>
    <row r="136" spans="1:4" x14ac:dyDescent="0.25">
      <c r="A136" s="48" t="s">
        <v>132</v>
      </c>
      <c r="B136" s="52">
        <v>1</v>
      </c>
      <c r="C136" s="50">
        <v>3500</v>
      </c>
      <c r="D136" s="51">
        <f>NEEDS[[#This Row],[Unit price]]*NEEDS[[#This Row],[Number of Units]]</f>
        <v>3500</v>
      </c>
    </row>
    <row r="137" spans="1:4" x14ac:dyDescent="0.25">
      <c r="A137" s="48" t="s">
        <v>133</v>
      </c>
      <c r="B137" s="52">
        <v>5</v>
      </c>
      <c r="C137" s="50">
        <v>500</v>
      </c>
      <c r="D137" s="51">
        <f>NEEDS[[#This Row],[Unit price]]*NEEDS[[#This Row],[Number of Units]]</f>
        <v>2500</v>
      </c>
    </row>
    <row r="138" spans="1:4" ht="30" x14ac:dyDescent="0.25">
      <c r="A138" s="48" t="s">
        <v>134</v>
      </c>
      <c r="B138" s="52">
        <v>1</v>
      </c>
      <c r="C138" s="50">
        <v>25000</v>
      </c>
      <c r="D138" s="51">
        <f>NEEDS[[#This Row],[Unit price]]*NEEDS[[#This Row],[Number of Units]]</f>
        <v>25000</v>
      </c>
    </row>
    <row r="139" spans="1:4" x14ac:dyDescent="0.25">
      <c r="A139" s="48" t="s">
        <v>135</v>
      </c>
      <c r="B139" s="52">
        <v>50</v>
      </c>
      <c r="C139" s="50">
        <v>250</v>
      </c>
      <c r="D139" s="51">
        <f>NEEDS[[#This Row],[Unit price]]*NEEDS[[#This Row],[Number of Units]]</f>
        <v>12500</v>
      </c>
    </row>
    <row r="140" spans="1:4" x14ac:dyDescent="0.25">
      <c r="A140" s="57" t="s">
        <v>136</v>
      </c>
      <c r="B140" s="58">
        <f>SUBTOTAL(9,B141:B147)</f>
        <v>11</v>
      </c>
      <c r="C140" s="59"/>
      <c r="D140" s="60">
        <f>SUBTOTAL(9,D141:D147)</f>
        <v>91900</v>
      </c>
    </row>
    <row r="141" spans="1:4" ht="60" x14ac:dyDescent="0.25">
      <c r="A141" s="48" t="s">
        <v>137</v>
      </c>
      <c r="B141" s="52">
        <v>2</v>
      </c>
      <c r="C141" s="50">
        <v>30000</v>
      </c>
      <c r="D141" s="51">
        <f>NEEDS[[#This Row],[Unit price]]*NEEDS[[#This Row],[Number of Units]]</f>
        <v>60000</v>
      </c>
    </row>
    <row r="142" spans="1:4" ht="30" x14ac:dyDescent="0.25">
      <c r="A142" s="48" t="s">
        <v>138</v>
      </c>
      <c r="B142" s="52">
        <v>2</v>
      </c>
      <c r="C142" s="50">
        <v>2200</v>
      </c>
      <c r="D142" s="51">
        <f>NEEDS[[#This Row],[Unit price]]*NEEDS[[#This Row],[Number of Units]]</f>
        <v>4400</v>
      </c>
    </row>
    <row r="143" spans="1:4" ht="60" x14ac:dyDescent="0.25">
      <c r="A143" s="48" t="s">
        <v>139</v>
      </c>
      <c r="B143" s="52">
        <v>1</v>
      </c>
      <c r="C143" s="50">
        <v>12000</v>
      </c>
      <c r="D143" s="51">
        <f>NEEDS[[#This Row],[Unit price]]*NEEDS[[#This Row],[Number of Units]]</f>
        <v>12000</v>
      </c>
    </row>
    <row r="144" spans="1:4" ht="45" x14ac:dyDescent="0.25">
      <c r="A144" s="48" t="s">
        <v>140</v>
      </c>
      <c r="B144" s="52">
        <v>1</v>
      </c>
      <c r="C144" s="50">
        <v>10500</v>
      </c>
      <c r="D144" s="51">
        <f>NEEDS[[#This Row],[Unit price]]*NEEDS[[#This Row],[Number of Units]]</f>
        <v>10500</v>
      </c>
    </row>
    <row r="145" spans="1:4" x14ac:dyDescent="0.25">
      <c r="A145" s="48" t="s">
        <v>141</v>
      </c>
      <c r="B145" s="52">
        <v>1</v>
      </c>
      <c r="C145" s="50"/>
      <c r="D145" s="51">
        <f>NEEDS[[#This Row],[Unit price]]*NEEDS[[#This Row],[Number of Units]]</f>
        <v>0</v>
      </c>
    </row>
    <row r="146" spans="1:4" x14ac:dyDescent="0.25">
      <c r="A146" s="48" t="s">
        <v>142</v>
      </c>
      <c r="B146" s="52">
        <v>2</v>
      </c>
      <c r="C146" s="50"/>
      <c r="D146" s="51">
        <f>NEEDS[[#This Row],[Unit price]]*NEEDS[[#This Row],[Number of Units]]</f>
        <v>0</v>
      </c>
    </row>
    <row r="147" spans="1:4" x14ac:dyDescent="0.25">
      <c r="A147" s="48" t="s">
        <v>143</v>
      </c>
      <c r="B147" s="52">
        <v>2</v>
      </c>
      <c r="C147" s="50">
        <v>2500</v>
      </c>
      <c r="D147" s="51">
        <f>NEEDS[[#This Row],[Unit price]]*NEEDS[[#This Row],[Number of Units]]</f>
        <v>5000</v>
      </c>
    </row>
    <row r="148" spans="1:4" x14ac:dyDescent="0.25">
      <c r="A148" s="57" t="s">
        <v>144</v>
      </c>
      <c r="B148" s="58">
        <f>SUBTOTAL(9,B149:B151)</f>
        <v>3</v>
      </c>
      <c r="C148" s="61"/>
      <c r="D148" s="60">
        <f>SUBTOTAL(9,D149:D151)</f>
        <v>680000</v>
      </c>
    </row>
    <row r="149" spans="1:4" ht="75" x14ac:dyDescent="0.25">
      <c r="A149" s="48" t="s">
        <v>145</v>
      </c>
      <c r="B149" s="52">
        <v>1</v>
      </c>
      <c r="C149" s="50">
        <v>450000</v>
      </c>
      <c r="D149" s="51">
        <f>NEEDS[[#This Row],[Unit price]]*NEEDS[[#This Row],[Number of Units]]</f>
        <v>450000</v>
      </c>
    </row>
    <row r="150" spans="1:4" x14ac:dyDescent="0.25">
      <c r="A150" s="48" t="s">
        <v>146</v>
      </c>
      <c r="B150" s="52">
        <v>1</v>
      </c>
      <c r="C150" s="50">
        <v>160000</v>
      </c>
      <c r="D150" s="51">
        <f>NEEDS[[#This Row],[Unit price]]*NEEDS[[#This Row],[Number of Units]]</f>
        <v>160000</v>
      </c>
    </row>
    <row r="151" spans="1:4" x14ac:dyDescent="0.25">
      <c r="A151" s="48" t="s">
        <v>147</v>
      </c>
      <c r="B151" s="52">
        <v>1</v>
      </c>
      <c r="C151" s="50">
        <v>70000</v>
      </c>
      <c r="D151" s="51">
        <f>NEEDS[[#This Row],[Unit price]]*NEEDS[[#This Row],[Number of Units]]</f>
        <v>70000</v>
      </c>
    </row>
    <row r="152" spans="1:4" x14ac:dyDescent="0.25">
      <c r="A152" s="57" t="s">
        <v>148</v>
      </c>
      <c r="B152" s="58">
        <f>SUBTOTAL(9,B153:B166)</f>
        <v>16</v>
      </c>
      <c r="C152" s="61"/>
      <c r="D152" s="60">
        <f>SUBTOTAL(9,D153:D166)</f>
        <v>95020</v>
      </c>
    </row>
    <row r="153" spans="1:4" ht="30" x14ac:dyDescent="0.25">
      <c r="A153" s="48" t="s">
        <v>149</v>
      </c>
      <c r="B153" s="52">
        <v>1</v>
      </c>
      <c r="C153" s="50">
        <v>22000</v>
      </c>
      <c r="D153" s="51">
        <f>NEEDS[[#This Row],[Unit price]]*NEEDS[[#This Row],[Number of Units]]</f>
        <v>22000</v>
      </c>
    </row>
    <row r="154" spans="1:4" ht="30" x14ac:dyDescent="0.25">
      <c r="A154" s="48" t="s">
        <v>150</v>
      </c>
      <c r="B154" s="52">
        <v>1</v>
      </c>
      <c r="C154" s="50">
        <v>14000</v>
      </c>
      <c r="D154" s="51">
        <f>NEEDS[[#This Row],[Unit price]]*NEEDS[[#This Row],[Number of Units]]</f>
        <v>14000</v>
      </c>
    </row>
    <row r="155" spans="1:4" x14ac:dyDescent="0.25">
      <c r="A155" s="48" t="s">
        <v>151</v>
      </c>
      <c r="B155" s="52">
        <v>1</v>
      </c>
      <c r="C155" s="50">
        <v>18000</v>
      </c>
      <c r="D155" s="51">
        <f>NEEDS[[#This Row],[Unit price]]*NEEDS[[#This Row],[Number of Units]]</f>
        <v>18000</v>
      </c>
    </row>
    <row r="156" spans="1:4" x14ac:dyDescent="0.25">
      <c r="A156" s="48" t="s">
        <v>152</v>
      </c>
      <c r="B156" s="52">
        <v>1</v>
      </c>
      <c r="C156" s="50">
        <v>12000</v>
      </c>
      <c r="D156" s="51">
        <f>NEEDS[[#This Row],[Unit price]]*NEEDS[[#This Row],[Number of Units]]</f>
        <v>12000</v>
      </c>
    </row>
    <row r="157" spans="1:4" x14ac:dyDescent="0.25">
      <c r="A157" s="48" t="s">
        <v>153</v>
      </c>
      <c r="B157" s="52">
        <v>1</v>
      </c>
      <c r="C157" s="50">
        <v>20000</v>
      </c>
      <c r="D157" s="51">
        <f>NEEDS[[#This Row],[Unit price]]*NEEDS[[#This Row],[Number of Units]]</f>
        <v>20000</v>
      </c>
    </row>
    <row r="158" spans="1:4" x14ac:dyDescent="0.25">
      <c r="A158" s="48" t="s">
        <v>154</v>
      </c>
      <c r="B158" s="52">
        <v>1</v>
      </c>
      <c r="C158" s="50">
        <v>2500</v>
      </c>
      <c r="D158" s="51">
        <f>NEEDS[[#This Row],[Unit price]]*NEEDS[[#This Row],[Number of Units]]</f>
        <v>2500</v>
      </c>
    </row>
    <row r="159" spans="1:4" x14ac:dyDescent="0.25">
      <c r="A159" s="48" t="s">
        <v>155</v>
      </c>
      <c r="B159" s="52">
        <v>1</v>
      </c>
      <c r="C159" s="50">
        <v>3200</v>
      </c>
      <c r="D159" s="51">
        <f>NEEDS[[#This Row],[Unit price]]*NEEDS[[#This Row],[Number of Units]]</f>
        <v>3200</v>
      </c>
    </row>
    <row r="160" spans="1:4" x14ac:dyDescent="0.25">
      <c r="A160" s="48" t="s">
        <v>156</v>
      </c>
      <c r="B160" s="52">
        <v>1</v>
      </c>
      <c r="C160" s="50"/>
      <c r="D160" s="51">
        <f>NEEDS[[#This Row],[Unit price]]*NEEDS[[#This Row],[Number of Units]]</f>
        <v>0</v>
      </c>
    </row>
    <row r="161" spans="1:4" x14ac:dyDescent="0.25">
      <c r="A161" s="48" t="s">
        <v>157</v>
      </c>
      <c r="B161" s="52">
        <v>1</v>
      </c>
      <c r="C161" s="50"/>
      <c r="D161" s="51">
        <f>NEEDS[[#This Row],[Unit price]]*NEEDS[[#This Row],[Number of Units]]</f>
        <v>0</v>
      </c>
    </row>
    <row r="162" spans="1:4" x14ac:dyDescent="0.25">
      <c r="A162" s="48" t="s">
        <v>158</v>
      </c>
      <c r="B162" s="52">
        <v>1</v>
      </c>
      <c r="C162" s="50">
        <v>400</v>
      </c>
      <c r="D162" s="51">
        <f>NEEDS[[#This Row],[Unit price]]*NEEDS[[#This Row],[Number of Units]]</f>
        <v>400</v>
      </c>
    </row>
    <row r="163" spans="1:4" x14ac:dyDescent="0.25">
      <c r="A163" s="48" t="s">
        <v>159</v>
      </c>
      <c r="B163" s="52">
        <v>1</v>
      </c>
      <c r="C163" s="50">
        <v>500</v>
      </c>
      <c r="D163" s="51">
        <f>NEEDS[[#This Row],[Unit price]]*NEEDS[[#This Row],[Number of Units]]</f>
        <v>500</v>
      </c>
    </row>
    <row r="164" spans="1:4" x14ac:dyDescent="0.25">
      <c r="A164" s="48" t="s">
        <v>160</v>
      </c>
      <c r="B164" s="52">
        <v>3</v>
      </c>
      <c r="C164" s="50">
        <v>500</v>
      </c>
      <c r="D164" s="51">
        <f>NEEDS[[#This Row],[Unit price]]*NEEDS[[#This Row],[Number of Units]]</f>
        <v>1500</v>
      </c>
    </row>
    <row r="165" spans="1:4" x14ac:dyDescent="0.25">
      <c r="A165" s="48" t="s">
        <v>161</v>
      </c>
      <c r="B165" s="52">
        <v>1</v>
      </c>
      <c r="C165" s="50">
        <v>800</v>
      </c>
      <c r="D165" s="51">
        <f>NEEDS[[#This Row],[Unit price]]*NEEDS[[#This Row],[Number of Units]]</f>
        <v>800</v>
      </c>
    </row>
    <row r="166" spans="1:4" x14ac:dyDescent="0.25">
      <c r="A166" s="48" t="s">
        <v>162</v>
      </c>
      <c r="B166" s="52">
        <v>1</v>
      </c>
      <c r="C166" s="50">
        <v>120</v>
      </c>
      <c r="D166" s="51">
        <f>NEEDS[[#This Row],[Unit price]]*NEEDS[[#This Row],[Number of Units]]</f>
        <v>120</v>
      </c>
    </row>
    <row r="167" spans="1:4" x14ac:dyDescent="0.25">
      <c r="A167" s="53" t="s">
        <v>163</v>
      </c>
      <c r="B167" s="54">
        <f>SUBTOTAL(9,B168:B183)</f>
        <v>486</v>
      </c>
      <c r="C167" s="55"/>
      <c r="D167" s="56">
        <f>SUBTOTAL(9,D168:D183)</f>
        <v>268150</v>
      </c>
    </row>
    <row r="168" spans="1:4" x14ac:dyDescent="0.25">
      <c r="A168" s="48" t="s">
        <v>164</v>
      </c>
      <c r="B168" s="52">
        <v>0</v>
      </c>
      <c r="C168" s="50"/>
      <c r="D168" s="51">
        <f>NEEDS[[#This Row],[Unit price]]*NEEDS[[#This Row],[Number of Units]]</f>
        <v>0</v>
      </c>
    </row>
    <row r="169" spans="1:4" x14ac:dyDescent="0.25">
      <c r="A169" s="48" t="s">
        <v>165</v>
      </c>
      <c r="B169" s="52">
        <v>150</v>
      </c>
      <c r="C169" s="50">
        <v>475</v>
      </c>
      <c r="D169" s="51">
        <f>NEEDS[[#This Row],[Unit price]]*NEEDS[[#This Row],[Number of Units]]</f>
        <v>71250</v>
      </c>
    </row>
    <row r="170" spans="1:4" x14ac:dyDescent="0.25">
      <c r="A170" s="48" t="s">
        <v>166</v>
      </c>
      <c r="B170" s="52">
        <v>30</v>
      </c>
      <c r="C170" s="50"/>
      <c r="D170" s="51">
        <f>NEEDS[[#This Row],[Unit price]]*NEEDS[[#This Row],[Number of Units]]</f>
        <v>0</v>
      </c>
    </row>
    <row r="171" spans="1:4" x14ac:dyDescent="0.25">
      <c r="A171" s="48" t="s">
        <v>167</v>
      </c>
      <c r="B171" s="52">
        <v>20</v>
      </c>
      <c r="C171" s="50">
        <v>2500</v>
      </c>
      <c r="D171" s="51">
        <f>NEEDS[[#This Row],[Unit price]]*NEEDS[[#This Row],[Number of Units]]</f>
        <v>50000</v>
      </c>
    </row>
    <row r="172" spans="1:4" ht="30" x14ac:dyDescent="0.25">
      <c r="A172" s="48" t="s">
        <v>168</v>
      </c>
      <c r="B172" s="52">
        <v>10</v>
      </c>
      <c r="C172" s="50">
        <v>3500</v>
      </c>
      <c r="D172" s="51">
        <f>NEEDS[[#This Row],[Unit price]]*NEEDS[[#This Row],[Number of Units]]</f>
        <v>35000</v>
      </c>
    </row>
    <row r="173" spans="1:4" x14ac:dyDescent="0.25">
      <c r="A173" s="48" t="s">
        <v>169</v>
      </c>
      <c r="B173" s="52">
        <v>10</v>
      </c>
      <c r="C173" s="50">
        <v>2000</v>
      </c>
      <c r="D173" s="51">
        <f>NEEDS[[#This Row],[Unit price]]*NEEDS[[#This Row],[Number of Units]]</f>
        <v>20000</v>
      </c>
    </row>
    <row r="174" spans="1:4" ht="45" x14ac:dyDescent="0.25">
      <c r="A174" s="48" t="s">
        <v>170</v>
      </c>
      <c r="B174" s="52">
        <v>60</v>
      </c>
      <c r="C174" s="50">
        <v>700</v>
      </c>
      <c r="D174" s="51">
        <f>NEEDS[[#This Row],[Unit price]]*NEEDS[[#This Row],[Number of Units]]</f>
        <v>42000</v>
      </c>
    </row>
    <row r="175" spans="1:4" x14ac:dyDescent="0.25">
      <c r="A175" s="48" t="s">
        <v>171</v>
      </c>
      <c r="B175" s="52">
        <v>50</v>
      </c>
      <c r="C175" s="50">
        <v>700</v>
      </c>
      <c r="D175" s="51">
        <f>NEEDS[[#This Row],[Unit price]]*NEEDS[[#This Row],[Number of Units]]</f>
        <v>35000</v>
      </c>
    </row>
    <row r="176" spans="1:4" x14ac:dyDescent="0.25">
      <c r="A176" s="48" t="s">
        <v>172</v>
      </c>
      <c r="B176" s="52">
        <v>2</v>
      </c>
      <c r="C176" s="50">
        <v>50</v>
      </c>
      <c r="D176" s="51">
        <f>NEEDS[[#This Row],[Unit price]]*NEEDS[[#This Row],[Number of Units]]</f>
        <v>100</v>
      </c>
    </row>
    <row r="177" spans="1:4" ht="60" x14ac:dyDescent="0.25">
      <c r="A177" s="48" t="s">
        <v>173</v>
      </c>
      <c r="B177" s="52">
        <v>4</v>
      </c>
      <c r="C177" s="50">
        <v>50</v>
      </c>
      <c r="D177" s="51">
        <f>NEEDS[[#This Row],[Unit price]]*NEEDS[[#This Row],[Number of Units]]</f>
        <v>200</v>
      </c>
    </row>
    <row r="178" spans="1:4" x14ac:dyDescent="0.25">
      <c r="A178" s="48" t="s">
        <v>174</v>
      </c>
      <c r="B178" s="52">
        <v>72</v>
      </c>
      <c r="C178" s="50">
        <v>50</v>
      </c>
      <c r="D178" s="51">
        <f>NEEDS[[#This Row],[Unit price]]*NEEDS[[#This Row],[Number of Units]]</f>
        <v>3600</v>
      </c>
    </row>
    <row r="179" spans="1:4" x14ac:dyDescent="0.25">
      <c r="A179" s="48" t="s">
        <v>175</v>
      </c>
      <c r="B179" s="52">
        <v>1</v>
      </c>
      <c r="C179" s="50">
        <v>100</v>
      </c>
      <c r="D179" s="51">
        <f>NEEDS[[#This Row],[Unit price]]*NEEDS[[#This Row],[Number of Units]]</f>
        <v>100</v>
      </c>
    </row>
    <row r="180" spans="1:4" x14ac:dyDescent="0.25">
      <c r="A180" s="48" t="s">
        <v>176</v>
      </c>
      <c r="B180" s="52">
        <v>1</v>
      </c>
      <c r="C180" s="50">
        <v>100</v>
      </c>
      <c r="D180" s="51">
        <f>NEEDS[[#This Row],[Unit price]]*NEEDS[[#This Row],[Number of Units]]</f>
        <v>100</v>
      </c>
    </row>
    <row r="181" spans="1:4" x14ac:dyDescent="0.25">
      <c r="A181" s="48" t="s">
        <v>177</v>
      </c>
      <c r="B181" s="52">
        <v>2</v>
      </c>
      <c r="C181" s="50">
        <v>1000</v>
      </c>
      <c r="D181" s="51">
        <f>NEEDS[[#This Row],[Unit price]]*NEEDS[[#This Row],[Number of Units]]</f>
        <v>2000</v>
      </c>
    </row>
    <row r="182" spans="1:4" x14ac:dyDescent="0.25">
      <c r="A182" s="48" t="s">
        <v>178</v>
      </c>
      <c r="B182" s="52">
        <v>2</v>
      </c>
      <c r="C182" s="50">
        <v>800</v>
      </c>
      <c r="D182" s="51">
        <f>NEEDS[[#This Row],[Unit price]]*NEEDS[[#This Row],[Number of Units]]</f>
        <v>1600</v>
      </c>
    </row>
    <row r="183" spans="1:4" x14ac:dyDescent="0.25">
      <c r="A183" s="48" t="s">
        <v>179</v>
      </c>
      <c r="B183" s="52">
        <v>72</v>
      </c>
      <c r="C183" s="50">
        <v>100</v>
      </c>
      <c r="D183" s="51">
        <f>NEEDS[[#This Row],[Unit price]]*NEEDS[[#This Row],[Number of Units]]</f>
        <v>7200</v>
      </c>
    </row>
    <row r="184" spans="1:4" x14ac:dyDescent="0.25">
      <c r="A184" s="57" t="s">
        <v>180</v>
      </c>
      <c r="B184" s="58">
        <f>SUBTOTAL(9,B185:B197)</f>
        <v>1827</v>
      </c>
      <c r="C184" s="61"/>
      <c r="D184" s="60">
        <f>SUBTOTAL(9,D185:D197)</f>
        <v>8722100</v>
      </c>
    </row>
    <row r="185" spans="1:4" ht="30" x14ac:dyDescent="0.25">
      <c r="A185" s="48" t="s">
        <v>181</v>
      </c>
      <c r="B185" s="52">
        <v>2</v>
      </c>
      <c r="C185" s="50">
        <v>55000</v>
      </c>
      <c r="D185" s="51">
        <f>NEEDS[[#This Row],[Unit price]]*NEEDS[[#This Row],[Number of Units]]</f>
        <v>110000</v>
      </c>
    </row>
    <row r="186" spans="1:4" x14ac:dyDescent="0.25">
      <c r="A186" s="48" t="s">
        <v>182</v>
      </c>
      <c r="B186" s="52">
        <v>1</v>
      </c>
      <c r="C186" s="50">
        <v>45000</v>
      </c>
      <c r="D186" s="51">
        <f>NEEDS[[#This Row],[Unit price]]*NEEDS[[#This Row],[Number of Units]]</f>
        <v>45000</v>
      </c>
    </row>
    <row r="187" spans="1:4" ht="45" x14ac:dyDescent="0.25">
      <c r="A187" s="48" t="s">
        <v>183</v>
      </c>
      <c r="B187" s="52">
        <v>2</v>
      </c>
      <c r="C187" s="50">
        <v>2200</v>
      </c>
      <c r="D187" s="51">
        <f>NEEDS[[#This Row],[Unit price]]*NEEDS[[#This Row],[Number of Units]]</f>
        <v>4400</v>
      </c>
    </row>
    <row r="188" spans="1:4" x14ac:dyDescent="0.25">
      <c r="A188" s="48" t="s">
        <v>184</v>
      </c>
      <c r="B188" s="52">
        <v>10</v>
      </c>
      <c r="C188" s="50">
        <v>1000</v>
      </c>
      <c r="D188" s="51">
        <f>NEEDS[[#This Row],[Unit price]]*NEEDS[[#This Row],[Number of Units]]</f>
        <v>10000</v>
      </c>
    </row>
    <row r="189" spans="1:4" x14ac:dyDescent="0.25">
      <c r="A189" s="48" t="s">
        <v>185</v>
      </c>
      <c r="B189" s="52">
        <v>3</v>
      </c>
      <c r="C189" s="50"/>
      <c r="D189" s="51">
        <f>NEEDS[[#This Row],[Unit price]]*NEEDS[[#This Row],[Number of Units]]</f>
        <v>0</v>
      </c>
    </row>
    <row r="190" spans="1:4" x14ac:dyDescent="0.25">
      <c r="A190" s="48" t="s">
        <v>186</v>
      </c>
      <c r="B190" s="52">
        <v>1</v>
      </c>
      <c r="C190" s="50">
        <v>2700</v>
      </c>
      <c r="D190" s="51">
        <f>NEEDS[[#This Row],[Unit price]]*NEEDS[[#This Row],[Number of Units]]</f>
        <v>2700</v>
      </c>
    </row>
    <row r="191" spans="1:4" ht="30" x14ac:dyDescent="0.25">
      <c r="A191" s="48" t="s">
        <v>187</v>
      </c>
      <c r="B191" s="52">
        <v>3</v>
      </c>
      <c r="C191" s="50"/>
      <c r="D191" s="51">
        <f>NEEDS[[#This Row],[Unit price]]*NEEDS[[#This Row],[Number of Units]]</f>
        <v>0</v>
      </c>
    </row>
    <row r="192" spans="1:4" x14ac:dyDescent="0.25">
      <c r="A192" s="48" t="s">
        <v>188</v>
      </c>
      <c r="B192" s="52">
        <v>2</v>
      </c>
      <c r="C192" s="50"/>
      <c r="D192" s="51">
        <f>NEEDS[[#This Row],[Unit price]]*NEEDS[[#This Row],[Number of Units]]</f>
        <v>0</v>
      </c>
    </row>
    <row r="193" spans="1:4" x14ac:dyDescent="0.25">
      <c r="A193" s="48" t="s">
        <v>189</v>
      </c>
      <c r="B193" s="52">
        <v>2</v>
      </c>
      <c r="C193" s="50"/>
      <c r="D193" s="51">
        <f>NEEDS[[#This Row],[Unit price]]*NEEDS[[#This Row],[Number of Units]]</f>
        <v>0</v>
      </c>
    </row>
    <row r="194" spans="1:4" ht="30" x14ac:dyDescent="0.25">
      <c r="A194" s="48" t="s">
        <v>190</v>
      </c>
      <c r="B194" s="52">
        <v>1</v>
      </c>
      <c r="C194" s="50"/>
      <c r="D194" s="51">
        <f>NEEDS[[#This Row],[Unit price]]*NEEDS[[#This Row],[Number of Units]]</f>
        <v>0</v>
      </c>
    </row>
    <row r="195" spans="1:4" x14ac:dyDescent="0.25">
      <c r="A195" s="62" t="s">
        <v>191</v>
      </c>
      <c r="B195" s="52">
        <v>1200</v>
      </c>
      <c r="C195" s="63">
        <v>3500</v>
      </c>
      <c r="D195" s="51">
        <f>NEEDS[[#This Row],[Unit price]]*NEEDS[[#This Row],[Number of Units]]</f>
        <v>4200000</v>
      </c>
    </row>
    <row r="196" spans="1:4" x14ac:dyDescent="0.25">
      <c r="A196" s="62" t="s">
        <v>192</v>
      </c>
      <c r="B196" s="52">
        <v>500</v>
      </c>
      <c r="C196" s="63">
        <v>1700</v>
      </c>
      <c r="D196" s="51">
        <f>NEEDS[[#This Row],[Unit price]]*NEEDS[[#This Row],[Number of Units]]</f>
        <v>850000</v>
      </c>
    </row>
    <row r="197" spans="1:4" x14ac:dyDescent="0.25">
      <c r="A197" s="62" t="s">
        <v>193</v>
      </c>
      <c r="B197" s="52">
        <v>100</v>
      </c>
      <c r="C197" s="63">
        <v>35000</v>
      </c>
      <c r="D197" s="51">
        <f>NEEDS[[#This Row],[Unit price]]*NEEDS[[#This Row],[Number of Units]]</f>
        <v>3500000</v>
      </c>
    </row>
    <row r="198" spans="1:4" x14ac:dyDescent="0.25">
      <c r="A198" s="64"/>
      <c r="B198" s="41"/>
      <c r="C198" s="42"/>
      <c r="D198" s="43"/>
    </row>
    <row r="199" spans="1:4" x14ac:dyDescent="0.25">
      <c r="A199" s="3" t="s">
        <v>194</v>
      </c>
      <c r="B199" s="16">
        <f>SUBTOTAL(9,B200:B201)</f>
        <v>80</v>
      </c>
      <c r="C199" s="3"/>
      <c r="D199" s="17">
        <f>SUBTOTAL(9,D200:D201)</f>
        <v>5400000</v>
      </c>
    </row>
    <row r="200" spans="1:4" x14ac:dyDescent="0.25">
      <c r="A200" s="11" t="s">
        <v>195</v>
      </c>
      <c r="B200" s="12">
        <v>50</v>
      </c>
      <c r="C200" s="13">
        <v>60000</v>
      </c>
      <c r="D200" s="14">
        <f t="shared" ref="D200:D201" si="0">C200*B200</f>
        <v>3000000</v>
      </c>
    </row>
    <row r="201" spans="1:4" x14ac:dyDescent="0.25">
      <c r="A201" s="65" t="s">
        <v>196</v>
      </c>
      <c r="B201" s="66">
        <v>30</v>
      </c>
      <c r="C201" s="2">
        <v>80000</v>
      </c>
      <c r="D201" s="67">
        <f t="shared" si="0"/>
        <v>2400000</v>
      </c>
    </row>
  </sheetData>
  <mergeCells count="1">
    <mergeCell ref="A2:D2"/>
  </mergeCells>
  <pageMargins left="0.7" right="0.7" top="0.75" bottom="0.7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Maia Nikoleishvili</cp:lastModifiedBy>
  <cp:lastPrinted>2020-05-04T10:21:02Z</cp:lastPrinted>
  <dcterms:created xsi:type="dcterms:W3CDTF">2020-04-28T11:55:17Z</dcterms:created>
  <dcterms:modified xsi:type="dcterms:W3CDTF">2020-05-04T10:21:17Z</dcterms:modified>
</cp:coreProperties>
</file>