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გაანგარიშება" sheetId="6" r:id="rId1"/>
  </sheets>
  <definedNames>
    <definedName name="_xlnm.Print_Area" localSheetId="0">გაანგარიშება!$B$2:$R$13,გაანგარიშება!$B$15:$C$21</definedName>
  </definedNames>
  <calcPr calcId="152511"/>
</workbook>
</file>

<file path=xl/calcChain.xml><?xml version="1.0" encoding="utf-8"?>
<calcChain xmlns="http://schemas.openxmlformats.org/spreadsheetml/2006/main">
  <c r="C20" i="6" l="1"/>
  <c r="R12" i="6" l="1"/>
  <c r="R11" i="6"/>
  <c r="R10" i="6"/>
  <c r="O12" i="6"/>
  <c r="O11" i="6"/>
  <c r="O10" i="6"/>
  <c r="L12" i="6"/>
  <c r="L11" i="6"/>
  <c r="L10" i="6"/>
  <c r="I12" i="6"/>
  <c r="I11" i="6"/>
  <c r="I10" i="6"/>
  <c r="F12" i="6"/>
  <c r="F11" i="6"/>
  <c r="F10" i="6"/>
  <c r="P6" i="6"/>
  <c r="M6" i="6"/>
  <c r="J6" i="6"/>
  <c r="G6" i="6"/>
  <c r="E6" i="6"/>
  <c r="E5" i="6"/>
  <c r="C19" i="6"/>
  <c r="Q5" i="6"/>
  <c r="N5" i="6"/>
  <c r="K5" i="6"/>
  <c r="D6" i="6"/>
  <c r="H6" i="6" s="1"/>
  <c r="H5" i="6"/>
  <c r="Q6" i="6" l="1"/>
  <c r="K6" i="6"/>
  <c r="N6" i="6"/>
  <c r="F13" i="6" l="1"/>
  <c r="R13" i="6" l="1"/>
  <c r="O13" i="6"/>
  <c r="I13" i="6"/>
  <c r="L13" i="6"/>
  <c r="C16" i="6" l="1"/>
  <c r="C21" i="6" s="1"/>
</calcChain>
</file>

<file path=xl/sharedStrings.xml><?xml version="1.0" encoding="utf-8"?>
<sst xmlns="http://schemas.openxmlformats.org/spreadsheetml/2006/main" count="26" uniqueCount="21">
  <si>
    <t>სექტემბერი</t>
  </si>
  <si>
    <t>გეგმა</t>
  </si>
  <si>
    <t>ოქტომბერი</t>
  </si>
  <si>
    <t xml:space="preserve">კვლევების რაოდენობა </t>
  </si>
  <si>
    <t>სხვა ლაბორატორიები</t>
  </si>
  <si>
    <t xml:space="preserve">სულ </t>
  </si>
  <si>
    <t xml:space="preserve">NCDC </t>
  </si>
  <si>
    <t>22 სექ. ფაქტი</t>
  </si>
  <si>
    <t>შესყიდვის ვალდებულება</t>
  </si>
  <si>
    <t>ხელფასი</t>
  </si>
  <si>
    <t>აგვისტო</t>
  </si>
  <si>
    <t xml:space="preserve">ნოემბერი </t>
  </si>
  <si>
    <t>მოსალოდნელი ხარჯი</t>
  </si>
  <si>
    <t>PCR ტესტირება</t>
  </si>
  <si>
    <t>პულირების (დაჯგუფების) მეთოდი</t>
  </si>
  <si>
    <r>
      <t xml:space="preserve">დეკემბერი 
</t>
    </r>
    <r>
      <rPr>
        <sz val="11"/>
        <color theme="1"/>
        <rFont val="Calibri"/>
        <family val="2"/>
        <scheme val="minor"/>
      </rPr>
      <t>(ანაზღაურდება 2021 იანვარს)</t>
    </r>
  </si>
  <si>
    <t>ვაუჩერული 
მომსახურება</t>
  </si>
  <si>
    <t>დეფიციტი</t>
  </si>
  <si>
    <t>ნიმუშის აღება</t>
  </si>
  <si>
    <t>მოსალოდნელი ასანაზღაურებელი თანხები</t>
  </si>
  <si>
    <t>საპროგნოზო კვლევების რაოდება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</si>
</sst>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_);_(* \(#,##0\);_(* &quot;-&quot;??_);_(@_)"/>
    <numFmt numFmtId="166" formatCode="_([$GEL]\ * #,##0_);_([$GEL]\ * \(#,##0\);_([$GEL]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165" fontId="0" fillId="0" borderId="0" xfId="1" applyNumberFormat="1" applyFont="1"/>
    <xf numFmtId="9" fontId="0" fillId="0" borderId="0" xfId="0" applyNumberFormat="1"/>
    <xf numFmtId="9" fontId="3" fillId="0" borderId="1" xfId="0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9" fontId="3" fillId="0" borderId="13" xfId="0" applyNumberFormat="1" applyFont="1" applyBorder="1" applyAlignment="1">
      <alignment vertical="center"/>
    </xf>
    <xf numFmtId="4" fontId="0" fillId="2" borderId="13" xfId="0" applyNumberFormat="1" applyFill="1" applyBorder="1" applyAlignment="1">
      <alignment vertical="center"/>
    </xf>
    <xf numFmtId="166" fontId="1" fillId="2" borderId="13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166" fontId="1" fillId="2" borderId="20" xfId="0" applyNumberFormat="1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166" fontId="5" fillId="2" borderId="22" xfId="1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166" fontId="1" fillId="2" borderId="18" xfId="1" applyNumberFormat="1" applyFont="1" applyFill="1" applyBorder="1" applyAlignment="1">
      <alignment vertical="center"/>
    </xf>
    <xf numFmtId="0" fontId="0" fillId="0" borderId="23" xfId="0" applyBorder="1" applyAlignment="1">
      <alignment horizontal="left" vertical="center" wrapText="1"/>
    </xf>
    <xf numFmtId="166" fontId="0" fillId="0" borderId="24" xfId="1" applyNumberFormat="1" applyFont="1" applyBorder="1" applyAlignment="1">
      <alignment vertical="center"/>
    </xf>
    <xf numFmtId="0" fontId="0" fillId="0" borderId="25" xfId="0" applyBorder="1" applyAlignment="1">
      <alignment horizontal="left" vertical="center" wrapText="1"/>
    </xf>
    <xf numFmtId="166" fontId="0" fillId="0" borderId="26" xfId="1" applyNumberFormat="1" applyFont="1" applyBorder="1" applyAlignment="1">
      <alignment vertical="center"/>
    </xf>
    <xf numFmtId="0" fontId="0" fillId="0" borderId="27" xfId="0" applyBorder="1" applyAlignment="1">
      <alignment horizontal="left" vertical="center" wrapText="1"/>
    </xf>
    <xf numFmtId="166" fontId="0" fillId="0" borderId="28" xfId="1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6" fontId="4" fillId="3" borderId="20" xfId="1" applyNumberFormat="1" applyFont="1" applyFill="1" applyBorder="1" applyAlignment="1">
      <alignment vertical="center"/>
    </xf>
    <xf numFmtId="166" fontId="0" fillId="2" borderId="1" xfId="0" applyNumberFormat="1" applyFill="1" applyBorder="1" applyAlignment="1">
      <alignment vertical="center"/>
    </xf>
    <xf numFmtId="166" fontId="0" fillId="2" borderId="18" xfId="0" applyNumberFormat="1" applyFill="1" applyBorder="1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4" fontId="1" fillId="2" borderId="19" xfId="0" applyNumberFormat="1" applyFont="1" applyFill="1" applyBorder="1" applyAlignment="1">
      <alignment horizontal="center" vertical="center"/>
    </xf>
    <xf numFmtId="4" fontId="1" fillId="2" borderId="15" xfId="0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4"/>
  <sheetViews>
    <sheetView tabSelected="1" view="pageBreakPreview" topLeftCell="A2" zoomScale="85" zoomScaleNormal="100" zoomScaleSheetLayoutView="85" workbookViewId="0">
      <selection activeCell="C16" sqref="C16"/>
    </sheetView>
  </sheetViews>
  <sheetFormatPr defaultRowHeight="15" x14ac:dyDescent="0.25"/>
  <cols>
    <col min="1" max="1" width="4.140625" customWidth="1"/>
    <col min="2" max="2" width="25.42578125" customWidth="1"/>
    <col min="3" max="3" width="19.85546875" customWidth="1"/>
    <col min="4" max="4" width="8.28515625" customWidth="1"/>
    <col min="5" max="5" width="8.85546875" customWidth="1"/>
    <col min="6" max="6" width="15.42578125" customWidth="1"/>
    <col min="7" max="8" width="9" customWidth="1"/>
    <col min="9" max="9" width="19.28515625" customWidth="1"/>
    <col min="10" max="10" width="6.140625" customWidth="1"/>
    <col min="11" max="11" width="8.85546875" customWidth="1"/>
    <col min="12" max="12" width="16.28515625" customWidth="1"/>
    <col min="13" max="14" width="8.5703125" customWidth="1"/>
    <col min="15" max="15" width="14.85546875" customWidth="1"/>
    <col min="16" max="17" width="8" customWidth="1"/>
    <col min="18" max="18" width="16.42578125" customWidth="1"/>
  </cols>
  <sheetData>
    <row r="2" spans="2:18" ht="33.75" customHeight="1" thickBot="1" x14ac:dyDescent="0.3">
      <c r="B2" s="38" t="s">
        <v>20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2:18" ht="57" customHeight="1" x14ac:dyDescent="0.25">
      <c r="B3" s="24"/>
      <c r="C3" s="25"/>
      <c r="D3" s="26" t="s">
        <v>10</v>
      </c>
      <c r="E3" s="27"/>
      <c r="F3" s="28"/>
      <c r="G3" s="26" t="s">
        <v>0</v>
      </c>
      <c r="H3" s="27"/>
      <c r="I3" s="28"/>
      <c r="J3" s="26" t="s">
        <v>2</v>
      </c>
      <c r="K3" s="27"/>
      <c r="L3" s="28"/>
      <c r="M3" s="26" t="s">
        <v>11</v>
      </c>
      <c r="N3" s="27"/>
      <c r="O3" s="28"/>
      <c r="P3" s="26" t="s">
        <v>15</v>
      </c>
      <c r="Q3" s="27"/>
      <c r="R3" s="41"/>
    </row>
    <row r="4" spans="2:18" ht="29.25" customHeight="1" x14ac:dyDescent="0.25">
      <c r="B4" s="42" t="s">
        <v>3</v>
      </c>
      <c r="C4" s="43"/>
      <c r="D4" s="3">
        <v>1</v>
      </c>
      <c r="E4" s="29">
        <v>145860</v>
      </c>
      <c r="F4" s="30"/>
      <c r="G4" s="3">
        <v>1</v>
      </c>
      <c r="H4" s="29">
        <v>300000</v>
      </c>
      <c r="I4" s="30"/>
      <c r="J4" s="3">
        <v>1</v>
      </c>
      <c r="K4" s="29">
        <v>300000</v>
      </c>
      <c r="L4" s="30"/>
      <c r="M4" s="3">
        <v>1</v>
      </c>
      <c r="N4" s="29">
        <v>300000</v>
      </c>
      <c r="O4" s="30"/>
      <c r="P4" s="3">
        <v>1</v>
      </c>
      <c r="Q4" s="29">
        <v>300000</v>
      </c>
      <c r="R4" s="36"/>
    </row>
    <row r="5" spans="2:18" ht="29.25" customHeight="1" x14ac:dyDescent="0.25">
      <c r="B5" s="42" t="s">
        <v>6</v>
      </c>
      <c r="C5" s="43"/>
      <c r="D5" s="3">
        <v>0.35</v>
      </c>
      <c r="E5" s="29">
        <f>E4*D5</f>
        <v>51051</v>
      </c>
      <c r="F5" s="30"/>
      <c r="G5" s="3">
        <v>0.35</v>
      </c>
      <c r="H5" s="29">
        <f>H4*D5</f>
        <v>105000</v>
      </c>
      <c r="I5" s="30"/>
      <c r="J5" s="3">
        <v>0.35</v>
      </c>
      <c r="K5" s="29">
        <f>K4*D5</f>
        <v>105000</v>
      </c>
      <c r="L5" s="30"/>
      <c r="M5" s="3">
        <v>0.35</v>
      </c>
      <c r="N5" s="29">
        <f>N4*D5</f>
        <v>105000</v>
      </c>
      <c r="O5" s="30"/>
      <c r="P5" s="3">
        <v>0.35</v>
      </c>
      <c r="Q5" s="29">
        <f>Q4*D5</f>
        <v>105000</v>
      </c>
      <c r="R5" s="36"/>
    </row>
    <row r="6" spans="2:18" ht="29.25" customHeight="1" thickBot="1" x14ac:dyDescent="0.3">
      <c r="B6" s="44" t="s">
        <v>4</v>
      </c>
      <c r="C6" s="45"/>
      <c r="D6" s="5">
        <f>D4-D5</f>
        <v>0.65</v>
      </c>
      <c r="E6" s="31">
        <f>E4*D6</f>
        <v>94809</v>
      </c>
      <c r="F6" s="32"/>
      <c r="G6" s="5">
        <f>G4-G5</f>
        <v>0.65</v>
      </c>
      <c r="H6" s="31">
        <f>H4*D6</f>
        <v>195000</v>
      </c>
      <c r="I6" s="32"/>
      <c r="J6" s="5">
        <f>J4-J5</f>
        <v>0.65</v>
      </c>
      <c r="K6" s="31">
        <f>K4*D6</f>
        <v>195000</v>
      </c>
      <c r="L6" s="32"/>
      <c r="M6" s="5">
        <f>M4-M5</f>
        <v>0.65</v>
      </c>
      <c r="N6" s="31">
        <f>N4*D6</f>
        <v>195000</v>
      </c>
      <c r="O6" s="32"/>
      <c r="P6" s="5">
        <f>P4-P5</f>
        <v>0.65</v>
      </c>
      <c r="Q6" s="31">
        <f>Q4*D6</f>
        <v>195000</v>
      </c>
      <c r="R6" s="37"/>
    </row>
    <row r="7" spans="2:18" ht="6.75" customHeight="1" x14ac:dyDescent="0.25"/>
    <row r="8" spans="2:18" ht="39.75" customHeight="1" thickBot="1" x14ac:dyDescent="0.3">
      <c r="B8" s="35" t="s">
        <v>19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2:18" ht="52.5" customHeight="1" x14ac:dyDescent="0.25">
      <c r="B9" s="24"/>
      <c r="C9" s="25"/>
      <c r="D9" s="26" t="s">
        <v>10</v>
      </c>
      <c r="E9" s="27"/>
      <c r="F9" s="28"/>
      <c r="G9" s="26" t="s">
        <v>0</v>
      </c>
      <c r="H9" s="27"/>
      <c r="I9" s="28"/>
      <c r="J9" s="26" t="s">
        <v>2</v>
      </c>
      <c r="K9" s="27"/>
      <c r="L9" s="28"/>
      <c r="M9" s="26" t="s">
        <v>11</v>
      </c>
      <c r="N9" s="27"/>
      <c r="O9" s="28"/>
      <c r="P9" s="26" t="s">
        <v>15</v>
      </c>
      <c r="Q9" s="27"/>
      <c r="R9" s="41"/>
    </row>
    <row r="10" spans="2:18" ht="36.75" customHeight="1" x14ac:dyDescent="0.25">
      <c r="B10" s="39" t="s">
        <v>13</v>
      </c>
      <c r="C10" s="40"/>
      <c r="D10" s="3">
        <v>0.4</v>
      </c>
      <c r="E10" s="4">
        <v>50</v>
      </c>
      <c r="F10" s="22">
        <f>E6*D10*E10</f>
        <v>1896180</v>
      </c>
      <c r="G10" s="3">
        <v>0.2</v>
      </c>
      <c r="H10" s="4">
        <v>30</v>
      </c>
      <c r="I10" s="22">
        <f>H6*G10*H10</f>
        <v>1170000</v>
      </c>
      <c r="J10" s="3">
        <v>0.2</v>
      </c>
      <c r="K10" s="4">
        <v>30</v>
      </c>
      <c r="L10" s="22">
        <f>K6*J10*K10</f>
        <v>1170000</v>
      </c>
      <c r="M10" s="3">
        <v>0.2</v>
      </c>
      <c r="N10" s="4">
        <v>30</v>
      </c>
      <c r="O10" s="22">
        <f>N6*M10*N10</f>
        <v>1170000</v>
      </c>
      <c r="P10" s="3">
        <v>0.2</v>
      </c>
      <c r="Q10" s="4">
        <v>30</v>
      </c>
      <c r="R10" s="23">
        <f>Q6*P10*Q10</f>
        <v>1170000</v>
      </c>
    </row>
    <row r="11" spans="2:18" ht="36.75" customHeight="1" x14ac:dyDescent="0.25">
      <c r="B11" s="39" t="s">
        <v>14</v>
      </c>
      <c r="C11" s="40"/>
      <c r="D11" s="3">
        <v>0.6</v>
      </c>
      <c r="E11" s="4">
        <v>25</v>
      </c>
      <c r="F11" s="22">
        <f>E6*D11*E11</f>
        <v>1422135</v>
      </c>
      <c r="G11" s="3">
        <v>0.8</v>
      </c>
      <c r="H11" s="4">
        <v>25</v>
      </c>
      <c r="I11" s="22">
        <f>H6*G11*H11</f>
        <v>3900000</v>
      </c>
      <c r="J11" s="3">
        <v>0.8</v>
      </c>
      <c r="K11" s="4">
        <v>25</v>
      </c>
      <c r="L11" s="22">
        <f>K6*J11*K11</f>
        <v>3900000</v>
      </c>
      <c r="M11" s="3">
        <v>0.8</v>
      </c>
      <c r="N11" s="4">
        <v>25</v>
      </c>
      <c r="O11" s="22">
        <f>N6*M11*N11</f>
        <v>3900000</v>
      </c>
      <c r="P11" s="3">
        <v>0.8</v>
      </c>
      <c r="Q11" s="4">
        <v>25</v>
      </c>
      <c r="R11" s="23">
        <f>Q6*P11*Q11</f>
        <v>3900000</v>
      </c>
    </row>
    <row r="12" spans="2:18" ht="36.75" customHeight="1" x14ac:dyDescent="0.25">
      <c r="B12" s="39" t="s">
        <v>18</v>
      </c>
      <c r="C12" s="40"/>
      <c r="D12" s="3">
        <v>1</v>
      </c>
      <c r="E12" s="4">
        <v>5</v>
      </c>
      <c r="F12" s="22">
        <f>E6*D12*E12</f>
        <v>474045</v>
      </c>
      <c r="G12" s="3">
        <v>1</v>
      </c>
      <c r="H12" s="4">
        <v>5</v>
      </c>
      <c r="I12" s="22">
        <f>H6*G12*H12</f>
        <v>975000</v>
      </c>
      <c r="J12" s="3">
        <v>1</v>
      </c>
      <c r="K12" s="4">
        <v>5</v>
      </c>
      <c r="L12" s="22">
        <f>K6*J12*K12</f>
        <v>975000</v>
      </c>
      <c r="M12" s="3">
        <v>1</v>
      </c>
      <c r="N12" s="4">
        <v>5</v>
      </c>
      <c r="O12" s="22">
        <f>N6*M12*N12</f>
        <v>975000</v>
      </c>
      <c r="P12" s="3">
        <v>1</v>
      </c>
      <c r="Q12" s="4">
        <v>5</v>
      </c>
      <c r="R12" s="23">
        <f>Q6*P12*Q12</f>
        <v>975000</v>
      </c>
    </row>
    <row r="13" spans="2:18" ht="28.5" customHeight="1" thickBot="1" x14ac:dyDescent="0.3">
      <c r="B13" s="33" t="s">
        <v>5</v>
      </c>
      <c r="C13" s="34"/>
      <c r="D13" s="6"/>
      <c r="E13" s="6"/>
      <c r="F13" s="7">
        <f>SUM(F10:F12)</f>
        <v>3792360</v>
      </c>
      <c r="G13" s="6"/>
      <c r="H13" s="6"/>
      <c r="I13" s="7">
        <f>SUM(I10:I12)</f>
        <v>6045000</v>
      </c>
      <c r="J13" s="8"/>
      <c r="K13" s="8"/>
      <c r="L13" s="7">
        <f t="shared" ref="L13:R13" si="0">SUM(L10:L12)</f>
        <v>6045000</v>
      </c>
      <c r="M13" s="8"/>
      <c r="N13" s="8"/>
      <c r="O13" s="7">
        <f t="shared" si="0"/>
        <v>6045000</v>
      </c>
      <c r="P13" s="8"/>
      <c r="Q13" s="8"/>
      <c r="R13" s="9">
        <f t="shared" si="0"/>
        <v>6045000</v>
      </c>
    </row>
    <row r="14" spans="2:18" ht="15.75" thickBot="1" x14ac:dyDescent="0.3">
      <c r="F14" s="2">
        <v>1</v>
      </c>
      <c r="I14" s="2">
        <v>1</v>
      </c>
      <c r="L14" s="2">
        <v>1</v>
      </c>
      <c r="O14" s="2">
        <v>0.6</v>
      </c>
    </row>
    <row r="15" spans="2:18" ht="38.25" customHeight="1" x14ac:dyDescent="0.25">
      <c r="B15" s="10" t="s">
        <v>1</v>
      </c>
      <c r="C15" s="11">
        <v>22050000</v>
      </c>
    </row>
    <row r="16" spans="2:18" ht="43.5" customHeight="1" x14ac:dyDescent="0.25">
      <c r="B16" s="12" t="s">
        <v>12</v>
      </c>
      <c r="C16" s="13">
        <f>SUM(C17:C20)</f>
        <v>37986902.719999999</v>
      </c>
    </row>
    <row r="17" spans="2:5" ht="33.75" customHeight="1" x14ac:dyDescent="0.25">
      <c r="B17" s="14" t="s">
        <v>7</v>
      </c>
      <c r="C17" s="15">
        <v>16194542.720000001</v>
      </c>
    </row>
    <row r="18" spans="2:5" ht="33.75" customHeight="1" x14ac:dyDescent="0.25">
      <c r="B18" s="16" t="s">
        <v>8</v>
      </c>
      <c r="C18" s="17">
        <v>2083000</v>
      </c>
      <c r="E18" s="46"/>
    </row>
    <row r="19" spans="2:5" ht="33.75" customHeight="1" x14ac:dyDescent="0.25">
      <c r="B19" s="16" t="s">
        <v>9</v>
      </c>
      <c r="C19" s="17">
        <f>40000*5</f>
        <v>200000</v>
      </c>
    </row>
    <row r="20" spans="2:5" ht="33.75" customHeight="1" x14ac:dyDescent="0.25">
      <c r="B20" s="18" t="s">
        <v>16</v>
      </c>
      <c r="C20" s="19">
        <f>F13+I13+L13+O13*60%</f>
        <v>19509360</v>
      </c>
    </row>
    <row r="21" spans="2:5" ht="30.75" customHeight="1" thickBot="1" x14ac:dyDescent="0.3">
      <c r="B21" s="20" t="s">
        <v>17</v>
      </c>
      <c r="C21" s="21">
        <f>C15-C16</f>
        <v>-15936902.719999999</v>
      </c>
    </row>
    <row r="22" spans="2:5" x14ac:dyDescent="0.25">
      <c r="C22" s="1"/>
    </row>
    <row r="23" spans="2:5" x14ac:dyDescent="0.25">
      <c r="C23" s="1"/>
    </row>
    <row r="24" spans="2:5" x14ac:dyDescent="0.25">
      <c r="C24" s="1"/>
    </row>
  </sheetData>
  <mergeCells count="36">
    <mergeCell ref="B10:C10"/>
    <mergeCell ref="B11:C11"/>
    <mergeCell ref="B12:C12"/>
    <mergeCell ref="B9:C9"/>
    <mergeCell ref="G3:I3"/>
    <mergeCell ref="E4:F4"/>
    <mergeCell ref="B4:C4"/>
    <mergeCell ref="B5:C5"/>
    <mergeCell ref="B6:C6"/>
    <mergeCell ref="K5:L5"/>
    <mergeCell ref="K6:L6"/>
    <mergeCell ref="D9:F9"/>
    <mergeCell ref="G9:I9"/>
    <mergeCell ref="B2:R2"/>
    <mergeCell ref="J3:L3"/>
    <mergeCell ref="M3:O3"/>
    <mergeCell ref="P3:R3"/>
    <mergeCell ref="J9:L9"/>
    <mergeCell ref="M9:O9"/>
    <mergeCell ref="P9:R9"/>
    <mergeCell ref="B3:C3"/>
    <mergeCell ref="D3:F3"/>
    <mergeCell ref="E5:F5"/>
    <mergeCell ref="E6:F6"/>
    <mergeCell ref="B13:C13"/>
    <mergeCell ref="B8:R8"/>
    <mergeCell ref="N4:O4"/>
    <mergeCell ref="N5:O5"/>
    <mergeCell ref="N6:O6"/>
    <mergeCell ref="Q4:R4"/>
    <mergeCell ref="Q5:R5"/>
    <mergeCell ref="Q6:R6"/>
    <mergeCell ref="H4:I4"/>
    <mergeCell ref="H5:I5"/>
    <mergeCell ref="H6:I6"/>
    <mergeCell ref="K4:L4"/>
  </mergeCells>
  <printOptions horizontalCentered="1"/>
  <pageMargins left="0" right="0" top="0.75" bottom="0.75" header="0.3" footer="0.3"/>
  <pageSetup paperSize="9" scale="6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გაანგარიშება</vt:lpstr>
      <vt:lpstr>გაანგარიშება!Print_Area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2020-09-23T14:29:47Z</dcterms:modified>
</cp:coreProperties>
</file>