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 activeTab="1"/>
  </bookViews>
  <sheets>
    <sheet name="მკურნალობაში ჩართვამდე" sheetId="1" r:id="rId1"/>
    <sheet name="მონიტორინგი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54" i="2" l="1"/>
  <c r="M54" i="2"/>
  <c r="M53" i="2"/>
  <c r="M52" i="2"/>
  <c r="M51" i="2"/>
  <c r="M50" i="2"/>
  <c r="M49" i="2"/>
  <c r="M48" i="2"/>
  <c r="N47" i="2"/>
  <c r="N55" i="2" s="1"/>
  <c r="M47" i="2"/>
  <c r="M55" i="2" s="1"/>
  <c r="M40" i="2"/>
  <c r="O39" i="2"/>
  <c r="M39" i="2"/>
  <c r="N39" i="2" s="1"/>
  <c r="N38" i="2"/>
  <c r="M38" i="2"/>
  <c r="M37" i="2"/>
  <c r="N37" i="2" s="1"/>
  <c r="N36" i="2"/>
  <c r="M36" i="2"/>
  <c r="M35" i="2"/>
  <c r="N35" i="2" s="1"/>
  <c r="N34" i="2"/>
  <c r="M34" i="2"/>
  <c r="M33" i="2"/>
  <c r="M41" i="2" s="1"/>
  <c r="O32" i="2"/>
  <c r="O41" i="2" s="1"/>
  <c r="N32" i="2"/>
  <c r="M32" i="2"/>
  <c r="K25" i="2"/>
  <c r="K24" i="2"/>
  <c r="J24" i="2"/>
  <c r="J22" i="2"/>
  <c r="J21" i="2"/>
  <c r="J19" i="2"/>
  <c r="J18" i="2"/>
  <c r="K17" i="2"/>
  <c r="J17" i="2"/>
  <c r="J25" i="2" s="1"/>
  <c r="J11" i="2"/>
  <c r="L10" i="2"/>
  <c r="J10" i="2"/>
  <c r="K10" i="2" s="1"/>
  <c r="K9" i="2"/>
  <c r="J9" i="2"/>
  <c r="K8" i="2"/>
  <c r="J8" i="2"/>
  <c r="K7" i="2"/>
  <c r="J7" i="2"/>
  <c r="K6" i="2"/>
  <c r="J6" i="2"/>
  <c r="K5" i="2"/>
  <c r="J5" i="2"/>
  <c r="J4" i="2"/>
  <c r="J12" i="2" s="1"/>
  <c r="L3" i="2"/>
  <c r="L12" i="2" s="1"/>
  <c r="J3" i="2"/>
  <c r="K3" i="2" s="1"/>
  <c r="E27" i="1"/>
  <c r="K4" i="2" l="1"/>
  <c r="K12" i="2" s="1"/>
  <c r="N33" i="2"/>
  <c r="N41" i="2" s="1"/>
</calcChain>
</file>

<file path=xl/sharedStrings.xml><?xml version="1.0" encoding="utf-8"?>
<sst xmlns="http://schemas.openxmlformats.org/spreadsheetml/2006/main" count="189" uniqueCount="46">
  <si>
    <t>Physician consultation</t>
  </si>
  <si>
    <t>HCV RNA quantification by real-time PC</t>
  </si>
  <si>
    <t>FIB4</t>
  </si>
  <si>
    <t>ALT</t>
  </si>
  <si>
    <t>AST</t>
  </si>
  <si>
    <t>Complete blood count</t>
  </si>
  <si>
    <t>liver elastography</t>
  </si>
  <si>
    <t>HCV genotyping</t>
  </si>
  <si>
    <t>HBsAg</t>
  </si>
  <si>
    <t>HB-core total</t>
  </si>
  <si>
    <t>G-GT</t>
  </si>
  <si>
    <t>ALP</t>
  </si>
  <si>
    <r>
      <t>Bilirubin (</t>
    </r>
    <r>
      <rPr>
        <sz val="11"/>
        <color rgb="FF000000"/>
        <rFont val="Sylfaen"/>
        <family val="1"/>
      </rPr>
      <t>პირდაპირი</t>
    </r>
    <r>
      <rPr>
        <sz val="11"/>
        <color rgb="FF000000"/>
        <rFont val="Calibri"/>
        <family val="2"/>
        <scheme val="minor"/>
      </rPr>
      <t xml:space="preserve"> )</t>
    </r>
  </si>
  <si>
    <r>
      <t>Bilirubin (</t>
    </r>
    <r>
      <rPr>
        <sz val="11"/>
        <color rgb="FF000000"/>
        <rFont val="Sylfaen"/>
        <family val="1"/>
      </rPr>
      <t>საერთო</t>
    </r>
    <r>
      <rPr>
        <sz val="11"/>
        <color rgb="FF000000"/>
        <rFont val="Calibri"/>
        <family val="2"/>
        <scheme val="minor"/>
      </rPr>
      <t>)</t>
    </r>
  </si>
  <si>
    <t>Creatinine</t>
  </si>
  <si>
    <t>Glucose</t>
  </si>
  <si>
    <t>Albumin</t>
  </si>
  <si>
    <t>INR</t>
  </si>
  <si>
    <r>
      <t>TSH  (</t>
    </r>
    <r>
      <rPr>
        <sz val="11"/>
        <color rgb="FF000000"/>
        <rFont val="Sylfaen"/>
        <family val="1"/>
      </rPr>
      <t>ინტერფერონიან რეჟიმებში)</t>
    </r>
  </si>
  <si>
    <t>ულტრასონოგრაფია</t>
  </si>
  <si>
    <t xml:space="preserve">Physician consultation </t>
  </si>
  <si>
    <t xml:space="preserve">                 </t>
  </si>
  <si>
    <t>მონიტორინგი 12 კვირა</t>
  </si>
  <si>
    <t>რიბავირინით</t>
  </si>
  <si>
    <t xml:space="preserve">ფასი </t>
  </si>
  <si>
    <t>2 კვირა</t>
  </si>
  <si>
    <t>4 კვირა</t>
  </si>
  <si>
    <t>8 კვირა</t>
  </si>
  <si>
    <t>12 კვირა</t>
  </si>
  <si>
    <t>SVR 12-24</t>
  </si>
  <si>
    <t>სულ</t>
  </si>
  <si>
    <t>ბიუჯეტი</t>
  </si>
  <si>
    <t>ბიუჯეტი (TSH გარეშე)</t>
  </si>
  <si>
    <t>SVR 12-24 კოდი</t>
  </si>
  <si>
    <t>X</t>
  </si>
  <si>
    <t>Bilirubin (პირდაპირი)</t>
  </si>
  <si>
    <t>Bilirubin (საერთო)</t>
  </si>
  <si>
    <t xml:space="preserve">TSH  </t>
  </si>
  <si>
    <t>სულ ერთი პაციენტი</t>
  </si>
  <si>
    <t>ურიბავირინო</t>
  </si>
  <si>
    <t>მონიტორინგი 24 კვირა</t>
  </si>
  <si>
    <t>რიბავირინიანი</t>
  </si>
  <si>
    <t>ფასი ერთ სულზე</t>
  </si>
  <si>
    <t>16 კვირა</t>
  </si>
  <si>
    <t>20 კვირა</t>
  </si>
  <si>
    <t>24 კვირა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</si>
</sst>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963634"/>
      <name val="Calibri"/>
      <family val="2"/>
      <scheme val="minor"/>
    </font>
    <font>
      <sz val="11"/>
      <color rgb="FF000000"/>
      <name val="Sylfaen"/>
      <family val="1"/>
    </font>
    <font>
      <b/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B8CCE4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16365C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45">
    <xf numFmtId="0" fontId="0" fillId="0" borderId="0" xfId="0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5" fillId="2" borderId="1" xfId="0" applyFont="1" applyFill="1" applyBorder="1" applyAlignment="1">
      <alignment horizontal="right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vertical="center" wrapText="1"/>
    </xf>
    <xf numFmtId="0" fontId="5" fillId="2" borderId="3" xfId="0" applyFont="1" applyFill="1" applyBorder="1" applyAlignment="1">
      <alignment horizontal="right" vertical="center"/>
    </xf>
    <xf numFmtId="0" fontId="5" fillId="0" borderId="3" xfId="0" applyFont="1" applyBorder="1" applyAlignment="1">
      <alignment vertical="center"/>
    </xf>
    <xf numFmtId="0" fontId="6" fillId="3" borderId="3" xfId="0" applyFont="1" applyFill="1" applyBorder="1" applyAlignment="1">
      <alignment vertical="center"/>
    </xf>
    <xf numFmtId="0" fontId="5" fillId="0" borderId="3" xfId="0" applyFont="1" applyBorder="1" applyAlignment="1">
      <alignment horizontal="right" vertical="center"/>
    </xf>
    <xf numFmtId="0" fontId="5" fillId="4" borderId="2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" xfId="0" applyFont="1" applyBorder="1" applyAlignment="1">
      <alignment horizontal="center" vertical="center"/>
    </xf>
    <xf numFmtId="0" fontId="7" fillId="2" borderId="3" xfId="0" applyFont="1" applyFill="1" applyBorder="1" applyAlignment="1">
      <alignment horizontal="right" vertical="center"/>
    </xf>
    <xf numFmtId="0" fontId="8" fillId="4" borderId="3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right" vertical="center"/>
    </xf>
    <xf numFmtId="0" fontId="1" fillId="0" borderId="1" xfId="2" applyBorder="1" applyAlignment="1">
      <alignment horizontal="center" vertical="center"/>
    </xf>
    <xf numFmtId="0" fontId="4" fillId="0" borderId="1" xfId="2" applyFont="1" applyBorder="1" applyAlignment="1">
      <alignment horizontal="center" vertical="center"/>
    </xf>
    <xf numFmtId="0" fontId="0" fillId="0" borderId="4" xfId="2" applyFont="1" applyBorder="1" applyAlignment="1">
      <alignment horizontal="center" vertical="center" wrapText="1"/>
    </xf>
    <xf numFmtId="0" fontId="1" fillId="0" borderId="0" xfId="2" applyFont="1" applyFill="1" applyBorder="1" applyAlignment="1">
      <alignment horizontal="center" vertical="center" wrapText="1"/>
    </xf>
    <xf numFmtId="0" fontId="1" fillId="0" borderId="0" xfId="2" applyFill="1" applyBorder="1" applyAlignment="1">
      <alignment horizontal="center" vertical="center" wrapText="1"/>
    </xf>
    <xf numFmtId="0" fontId="1" fillId="0" borderId="0" xfId="2"/>
    <xf numFmtId="0" fontId="1" fillId="5" borderId="1" xfId="2" applyFill="1" applyBorder="1" applyAlignment="1">
      <alignment horizontal="center" vertical="center"/>
    </xf>
    <xf numFmtId="0" fontId="1" fillId="5" borderId="1" xfId="2" applyFill="1" applyBorder="1"/>
    <xf numFmtId="0" fontId="2" fillId="5" borderId="1" xfId="2" applyFont="1" applyFill="1" applyBorder="1" applyAlignment="1">
      <alignment wrapText="1"/>
    </xf>
    <xf numFmtId="0" fontId="2" fillId="5" borderId="1" xfId="2" applyFont="1" applyFill="1" applyBorder="1" applyAlignment="1">
      <alignment horizontal="center" vertical="center" wrapText="1"/>
    </xf>
    <xf numFmtId="0" fontId="2" fillId="5" borderId="5" xfId="2" applyFont="1" applyFill="1" applyBorder="1" applyAlignment="1">
      <alignment horizontal="center" vertical="center" wrapText="1"/>
    </xf>
    <xf numFmtId="0" fontId="1" fillId="0" borderId="1" xfId="2" applyBorder="1" applyAlignment="1">
      <alignment wrapText="1"/>
    </xf>
    <xf numFmtId="0" fontId="1" fillId="6" borderId="1" xfId="2" applyFill="1" applyBorder="1" applyAlignment="1">
      <alignment horizontal="center" vertical="center"/>
    </xf>
    <xf numFmtId="0" fontId="1" fillId="0" borderId="1" xfId="2" applyFont="1" applyFill="1" applyBorder="1" applyAlignment="1">
      <alignment horizontal="center" vertical="center"/>
    </xf>
    <xf numFmtId="164" fontId="1" fillId="0" borderId="1" xfId="2" applyNumberFormat="1" applyBorder="1"/>
    <xf numFmtId="0" fontId="1" fillId="0" borderId="1" xfId="2" applyBorder="1"/>
    <xf numFmtId="0" fontId="1" fillId="0" borderId="1" xfId="2" applyBorder="1" applyAlignment="1">
      <alignment horizontal="left"/>
    </xf>
    <xf numFmtId="164" fontId="1" fillId="0" borderId="1" xfId="1" applyNumberFormat="1" applyFont="1" applyFill="1" applyBorder="1" applyAlignment="1">
      <alignment horizontal="center" vertical="center"/>
    </xf>
    <xf numFmtId="0" fontId="1" fillId="0" borderId="1" xfId="2" applyFill="1" applyBorder="1" applyAlignment="1">
      <alignment horizontal="center" vertical="center"/>
    </xf>
    <xf numFmtId="0" fontId="9" fillId="0" borderId="1" xfId="2" applyFont="1" applyBorder="1"/>
    <xf numFmtId="164" fontId="9" fillId="0" borderId="1" xfId="1" applyNumberFormat="1" applyFont="1" applyBorder="1" applyAlignment="1">
      <alignment horizontal="center" vertical="center"/>
    </xf>
    <xf numFmtId="164" fontId="9" fillId="0" borderId="1" xfId="1" applyNumberFormat="1" applyFont="1" applyFill="1" applyBorder="1" applyAlignment="1">
      <alignment horizontal="center" vertical="center"/>
    </xf>
    <xf numFmtId="0" fontId="1" fillId="0" borderId="0" xfId="2" applyAlignment="1">
      <alignment horizontal="center" vertical="center"/>
    </xf>
    <xf numFmtId="0" fontId="0" fillId="0" borderId="0" xfId="2" applyFont="1"/>
    <xf numFmtId="0" fontId="1" fillId="0" borderId="0" xfId="2" applyFill="1" applyBorder="1"/>
    <xf numFmtId="0" fontId="1" fillId="0" borderId="0" xfId="2" applyFill="1" applyBorder="1" applyAlignment="1"/>
    <xf numFmtId="164" fontId="9" fillId="0" borderId="1" xfId="1" applyNumberFormat="1" applyFont="1" applyBorder="1"/>
    <xf numFmtId="0" fontId="9" fillId="0" borderId="1" xfId="2" applyFont="1" applyBorder="1" applyAlignment="1">
      <alignment horizontal="center" vertical="center"/>
    </xf>
  </cellXfs>
  <cellStyles count="3">
    <cellStyle name="Comma" xfId="1" builtinId="3"/>
    <cellStyle name="Normal" xfId="0" builtinId="0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E27"/>
  <sheetViews>
    <sheetView workbookViewId="0">
      <selection activeCell="G34" sqref="G34"/>
    </sheetView>
  </sheetViews>
  <sheetFormatPr defaultRowHeight="15" x14ac:dyDescent="0.25"/>
  <cols>
    <col min="3" max="3" width="3.28515625" bestFit="1" customWidth="1"/>
    <col min="4" max="4" width="34.7109375" bestFit="1" customWidth="1"/>
  </cols>
  <sheetData>
    <row r="4" spans="3:5" x14ac:dyDescent="0.25">
      <c r="C4" s="1">
        <v>1</v>
      </c>
      <c r="D4" s="2" t="s">
        <v>0</v>
      </c>
      <c r="E4" s="3">
        <v>20</v>
      </c>
    </row>
    <row r="5" spans="3:5" ht="30.75" thickBot="1" x14ac:dyDescent="0.3">
      <c r="C5" s="4">
        <v>2</v>
      </c>
      <c r="D5" s="5" t="s">
        <v>1</v>
      </c>
      <c r="E5" s="6">
        <v>60</v>
      </c>
    </row>
    <row r="6" spans="3:5" ht="15.75" thickBot="1" x14ac:dyDescent="0.3">
      <c r="C6" s="4">
        <v>3</v>
      </c>
      <c r="D6" s="7" t="s">
        <v>2</v>
      </c>
      <c r="E6" s="8"/>
    </row>
    <row r="7" spans="3:5" ht="15.75" thickBot="1" x14ac:dyDescent="0.3">
      <c r="C7" s="4"/>
      <c r="D7" s="9" t="s">
        <v>3</v>
      </c>
      <c r="E7" s="6">
        <v>5</v>
      </c>
    </row>
    <row r="8" spans="3:5" ht="15.75" thickBot="1" x14ac:dyDescent="0.3">
      <c r="C8" s="4"/>
      <c r="D8" s="9" t="s">
        <v>4</v>
      </c>
      <c r="E8" s="6">
        <v>5</v>
      </c>
    </row>
    <row r="9" spans="3:5" ht="15.75" thickBot="1" x14ac:dyDescent="0.3">
      <c r="C9" s="4"/>
      <c r="D9" s="9" t="s">
        <v>5</v>
      </c>
      <c r="E9" s="6">
        <v>9</v>
      </c>
    </row>
    <row r="10" spans="3:5" ht="15.75" thickBot="1" x14ac:dyDescent="0.3">
      <c r="C10" s="4">
        <v>4</v>
      </c>
      <c r="D10" s="5" t="s">
        <v>6</v>
      </c>
      <c r="E10" s="6">
        <v>80</v>
      </c>
    </row>
    <row r="11" spans="3:5" ht="15.75" thickBot="1" x14ac:dyDescent="0.3">
      <c r="C11" s="10"/>
      <c r="D11" s="11"/>
      <c r="E11" s="11"/>
    </row>
    <row r="12" spans="3:5" ht="15.75" thickBot="1" x14ac:dyDescent="0.3">
      <c r="C12" s="4">
        <v>5</v>
      </c>
      <c r="D12" s="7" t="s">
        <v>7</v>
      </c>
      <c r="E12" s="6">
        <v>140</v>
      </c>
    </row>
    <row r="13" spans="3:5" ht="15.75" thickBot="1" x14ac:dyDescent="0.3">
      <c r="C13" s="4">
        <v>6</v>
      </c>
      <c r="D13" s="7" t="s">
        <v>8</v>
      </c>
      <c r="E13" s="6">
        <v>8</v>
      </c>
    </row>
    <row r="14" spans="3:5" ht="15.75" thickBot="1" x14ac:dyDescent="0.3">
      <c r="C14" s="4">
        <v>7</v>
      </c>
      <c r="D14" s="7" t="s">
        <v>9</v>
      </c>
      <c r="E14" s="6">
        <v>9</v>
      </c>
    </row>
    <row r="15" spans="3:5" ht="15.75" thickBot="1" x14ac:dyDescent="0.3">
      <c r="C15" s="4">
        <v>8</v>
      </c>
      <c r="D15" s="7" t="s">
        <v>10</v>
      </c>
      <c r="E15" s="6">
        <v>5</v>
      </c>
    </row>
    <row r="16" spans="3:5" ht="15.75" thickBot="1" x14ac:dyDescent="0.3">
      <c r="C16" s="4">
        <v>9</v>
      </c>
      <c r="D16" s="7" t="s">
        <v>11</v>
      </c>
      <c r="E16" s="6">
        <v>5</v>
      </c>
    </row>
    <row r="17" spans="3:5" ht="15.75" thickBot="1" x14ac:dyDescent="0.3">
      <c r="C17" s="4">
        <v>10</v>
      </c>
      <c r="D17" s="7" t="s">
        <v>12</v>
      </c>
      <c r="E17" s="6">
        <v>5</v>
      </c>
    </row>
    <row r="18" spans="3:5" ht="15.75" thickBot="1" x14ac:dyDescent="0.3">
      <c r="C18" s="4">
        <v>11</v>
      </c>
      <c r="D18" s="7" t="s">
        <v>13</v>
      </c>
      <c r="E18" s="6">
        <v>5</v>
      </c>
    </row>
    <row r="19" spans="3:5" ht="15.75" thickBot="1" x14ac:dyDescent="0.3">
      <c r="C19" s="4">
        <v>12</v>
      </c>
      <c r="D19" s="7" t="s">
        <v>14</v>
      </c>
      <c r="E19" s="6">
        <v>5</v>
      </c>
    </row>
    <row r="20" spans="3:5" ht="15.75" thickBot="1" x14ac:dyDescent="0.3">
      <c r="C20" s="4">
        <v>13</v>
      </c>
      <c r="D20" s="7" t="s">
        <v>15</v>
      </c>
      <c r="E20" s="6">
        <v>5</v>
      </c>
    </row>
    <row r="21" spans="3:5" ht="15.75" thickBot="1" x14ac:dyDescent="0.3">
      <c r="C21" s="4">
        <v>14</v>
      </c>
      <c r="D21" s="7" t="s">
        <v>16</v>
      </c>
      <c r="E21" s="6">
        <v>5</v>
      </c>
    </row>
    <row r="22" spans="3:5" ht="15.75" thickBot="1" x14ac:dyDescent="0.3">
      <c r="C22" s="4">
        <v>15</v>
      </c>
      <c r="D22" s="7" t="s">
        <v>17</v>
      </c>
      <c r="E22" s="6">
        <v>8</v>
      </c>
    </row>
    <row r="23" spans="3:5" ht="15.75" thickBot="1" x14ac:dyDescent="0.3">
      <c r="C23" s="4">
        <v>16</v>
      </c>
      <c r="D23" s="7" t="s">
        <v>18</v>
      </c>
      <c r="E23" s="16">
        <v>9</v>
      </c>
    </row>
    <row r="24" spans="3:5" ht="15.75" thickBot="1" x14ac:dyDescent="0.3">
      <c r="C24" s="4">
        <v>17</v>
      </c>
      <c r="D24" s="12" t="s">
        <v>19</v>
      </c>
      <c r="E24" s="6">
        <v>30</v>
      </c>
    </row>
    <row r="25" spans="3:5" ht="15.75" thickBot="1" x14ac:dyDescent="0.3">
      <c r="C25" s="13">
        <v>18</v>
      </c>
      <c r="D25" s="12" t="s">
        <v>20</v>
      </c>
      <c r="E25" s="14">
        <v>20</v>
      </c>
    </row>
    <row r="26" spans="3:5" ht="15.75" thickBot="1" x14ac:dyDescent="0.3">
      <c r="C26" s="10"/>
      <c r="D26" s="11"/>
      <c r="E26" s="15" t="s">
        <v>21</v>
      </c>
    </row>
    <row r="27" spans="3:5" x14ac:dyDescent="0.25">
      <c r="E27">
        <f>E4+E5+E7+E8+E9+E10+E12+E13+E14+E15+E16+E17+E18+E19+E20+E21+E22+E23+E24+E25</f>
        <v>438</v>
      </c>
    </row>
  </sheetData>
  <pageMargins left="0.7" right="0.7" top="0.75" bottom="0.75" header="0.3" footer="0.3"/>
  <pageSetup paperSize="9" orientation="portrait" horizontalDpi="4294967294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5"/>
  <sheetViews>
    <sheetView tabSelected="1" topLeftCell="A4" workbookViewId="0">
      <selection activeCell="R48" sqref="R48"/>
    </sheetView>
  </sheetViews>
  <sheetFormatPr defaultColWidth="8.85546875" defaultRowHeight="15" x14ac:dyDescent="0.25"/>
  <cols>
    <col min="1" max="1" width="6" style="39" customWidth="1"/>
    <col min="2" max="2" width="36.7109375" style="22" bestFit="1" customWidth="1"/>
    <col min="3" max="3" width="11.7109375" style="22" customWidth="1"/>
    <col min="4" max="6" width="8.42578125" style="41" bestFit="1" customWidth="1"/>
    <col min="7" max="7" width="10.28515625" style="42" customWidth="1"/>
    <col min="8" max="8" width="10.85546875" style="22" customWidth="1"/>
    <col min="9" max="9" width="10" style="22" customWidth="1"/>
    <col min="10" max="10" width="13.42578125" style="22" customWidth="1"/>
    <col min="11" max="11" width="14" style="22" customWidth="1"/>
    <col min="12" max="12" width="11.140625" style="22" bestFit="1" customWidth="1"/>
    <col min="13" max="13" width="13.85546875" style="22" customWidth="1"/>
    <col min="14" max="14" width="13.5703125" style="22" customWidth="1"/>
    <col min="15" max="15" width="10.28515625" style="22" customWidth="1"/>
    <col min="16" max="16" width="9.85546875" style="22" customWidth="1"/>
    <col min="17" max="16384" width="8.85546875" style="22"/>
  </cols>
  <sheetData>
    <row r="1" spans="1:12" ht="12.75" customHeight="1" x14ac:dyDescent="0.25">
      <c r="A1" s="17"/>
      <c r="B1" s="18" t="s">
        <v>22</v>
      </c>
      <c r="C1" s="19" t="s">
        <v>23</v>
      </c>
      <c r="D1" s="20"/>
      <c r="E1" s="21"/>
      <c r="F1" s="21"/>
      <c r="G1" s="22"/>
    </row>
    <row r="2" spans="1:12" ht="28.5" customHeight="1" x14ac:dyDescent="0.25">
      <c r="A2" s="23"/>
      <c r="B2" s="24"/>
      <c r="C2" s="25" t="s">
        <v>24</v>
      </c>
      <c r="D2" s="26" t="s">
        <v>25</v>
      </c>
      <c r="E2" s="27" t="s">
        <v>26</v>
      </c>
      <c r="F2" s="27" t="s">
        <v>27</v>
      </c>
      <c r="G2" s="27" t="s">
        <v>28</v>
      </c>
      <c r="H2" s="27" t="s">
        <v>29</v>
      </c>
      <c r="I2" s="27" t="s">
        <v>30</v>
      </c>
      <c r="J2" s="27" t="s">
        <v>31</v>
      </c>
      <c r="K2" s="27" t="s">
        <v>32</v>
      </c>
      <c r="L2" s="27" t="s">
        <v>33</v>
      </c>
    </row>
    <row r="3" spans="1:12" x14ac:dyDescent="0.25">
      <c r="A3" s="17">
        <v>1</v>
      </c>
      <c r="B3" s="28" t="s">
        <v>0</v>
      </c>
      <c r="C3" s="29">
        <v>20</v>
      </c>
      <c r="D3" s="30"/>
      <c r="E3" s="30" t="s">
        <v>34</v>
      </c>
      <c r="F3" s="30" t="s">
        <v>34</v>
      </c>
      <c r="G3" s="30" t="s">
        <v>34</v>
      </c>
      <c r="H3" s="30" t="s">
        <v>34</v>
      </c>
      <c r="I3" s="17">
        <v>3</v>
      </c>
      <c r="J3" s="31">
        <f>I3*C3</f>
        <v>60</v>
      </c>
      <c r="K3" s="31">
        <f>J3</f>
        <v>60</v>
      </c>
      <c r="L3" s="32">
        <f>C3*1</f>
        <v>20</v>
      </c>
    </row>
    <row r="4" spans="1:12" x14ac:dyDescent="0.25">
      <c r="A4" s="17">
        <v>2</v>
      </c>
      <c r="B4" s="33" t="s">
        <v>5</v>
      </c>
      <c r="C4" s="29">
        <v>9</v>
      </c>
      <c r="D4" s="30"/>
      <c r="E4" s="30" t="s">
        <v>34</v>
      </c>
      <c r="F4" s="34" t="s">
        <v>34</v>
      </c>
      <c r="G4" s="30" t="s">
        <v>34</v>
      </c>
      <c r="H4" s="35"/>
      <c r="I4" s="17">
        <v>3</v>
      </c>
      <c r="J4" s="31">
        <f t="shared" ref="J4:J11" si="0">I4*C4</f>
        <v>27</v>
      </c>
      <c r="K4" s="31">
        <f>J4</f>
        <v>27</v>
      </c>
      <c r="L4" s="32"/>
    </row>
    <row r="5" spans="1:12" x14ac:dyDescent="0.25">
      <c r="A5" s="17">
        <v>3</v>
      </c>
      <c r="B5" s="33" t="s">
        <v>3</v>
      </c>
      <c r="C5" s="29">
        <v>5</v>
      </c>
      <c r="D5" s="30"/>
      <c r="E5" s="30" t="s">
        <v>34</v>
      </c>
      <c r="F5" s="30" t="s">
        <v>34</v>
      </c>
      <c r="G5" s="30" t="s">
        <v>34</v>
      </c>
      <c r="H5" s="35"/>
      <c r="I5" s="17">
        <v>3</v>
      </c>
      <c r="J5" s="31">
        <f>I5*C5</f>
        <v>15</v>
      </c>
      <c r="K5" s="31">
        <f>I5*C5</f>
        <v>15</v>
      </c>
      <c r="L5" s="32"/>
    </row>
    <row r="6" spans="1:12" x14ac:dyDescent="0.25">
      <c r="A6" s="17">
        <v>4</v>
      </c>
      <c r="B6" s="33" t="s">
        <v>4</v>
      </c>
      <c r="C6" s="29">
        <v>5</v>
      </c>
      <c r="D6" s="30"/>
      <c r="E6" s="30"/>
      <c r="F6" s="34"/>
      <c r="G6" s="30"/>
      <c r="H6" s="35"/>
      <c r="I6" s="17"/>
      <c r="J6" s="31">
        <f t="shared" ref="J6:J9" si="1">I6*C6</f>
        <v>0</v>
      </c>
      <c r="K6" s="31">
        <f t="shared" ref="K6:K9" si="2">I6*C6</f>
        <v>0</v>
      </c>
      <c r="L6" s="32"/>
    </row>
    <row r="7" spans="1:12" x14ac:dyDescent="0.25">
      <c r="A7" s="17">
        <v>5</v>
      </c>
      <c r="B7" s="33" t="s">
        <v>35</v>
      </c>
      <c r="C7" s="29">
        <v>5</v>
      </c>
      <c r="D7" s="30"/>
      <c r="E7" s="30"/>
      <c r="F7" s="34"/>
      <c r="G7" s="30" t="s">
        <v>34</v>
      </c>
      <c r="H7" s="35"/>
      <c r="I7" s="17">
        <v>1</v>
      </c>
      <c r="J7" s="31">
        <f>I7*C7</f>
        <v>5</v>
      </c>
      <c r="K7" s="31">
        <f>I7*C7</f>
        <v>5</v>
      </c>
      <c r="L7" s="32"/>
    </row>
    <row r="8" spans="1:12" x14ac:dyDescent="0.25">
      <c r="A8" s="17">
        <v>6</v>
      </c>
      <c r="B8" s="33" t="s">
        <v>36</v>
      </c>
      <c r="C8" s="29">
        <v>5</v>
      </c>
      <c r="D8" s="30"/>
      <c r="E8" s="30"/>
      <c r="F8" s="34"/>
      <c r="G8" s="30" t="s">
        <v>34</v>
      </c>
      <c r="H8" s="35"/>
      <c r="I8" s="17">
        <v>1</v>
      </c>
      <c r="J8" s="31">
        <f t="shared" si="1"/>
        <v>5</v>
      </c>
      <c r="K8" s="31">
        <f t="shared" si="2"/>
        <v>5</v>
      </c>
      <c r="L8" s="32"/>
    </row>
    <row r="9" spans="1:12" x14ac:dyDescent="0.25">
      <c r="A9" s="17">
        <v>7</v>
      </c>
      <c r="B9" s="33" t="s">
        <v>14</v>
      </c>
      <c r="C9" s="29">
        <v>5</v>
      </c>
      <c r="D9" s="30"/>
      <c r="E9" s="30"/>
      <c r="F9" s="34"/>
      <c r="G9" s="30" t="s">
        <v>34</v>
      </c>
      <c r="H9" s="35"/>
      <c r="I9" s="17">
        <v>1</v>
      </c>
      <c r="J9" s="31">
        <f t="shared" si="1"/>
        <v>5</v>
      </c>
      <c r="K9" s="31">
        <f t="shared" si="2"/>
        <v>5</v>
      </c>
      <c r="L9" s="32"/>
    </row>
    <row r="10" spans="1:12" x14ac:dyDescent="0.25">
      <c r="A10" s="17">
        <v>8</v>
      </c>
      <c r="B10" s="28" t="s">
        <v>1</v>
      </c>
      <c r="C10" s="29">
        <v>110</v>
      </c>
      <c r="D10" s="35"/>
      <c r="E10" s="30" t="s">
        <v>34</v>
      </c>
      <c r="F10" s="34"/>
      <c r="G10" s="30"/>
      <c r="H10" s="30" t="s">
        <v>34</v>
      </c>
      <c r="I10" s="17">
        <v>1</v>
      </c>
      <c r="J10" s="31">
        <f t="shared" si="0"/>
        <v>110</v>
      </c>
      <c r="K10" s="31">
        <f>J10</f>
        <v>110</v>
      </c>
      <c r="L10" s="32">
        <f>C10*1</f>
        <v>110</v>
      </c>
    </row>
    <row r="11" spans="1:12" x14ac:dyDescent="0.25">
      <c r="A11" s="17">
        <v>9</v>
      </c>
      <c r="B11" s="32" t="s">
        <v>37</v>
      </c>
      <c r="C11" s="29">
        <v>9</v>
      </c>
      <c r="D11" s="35"/>
      <c r="E11" s="35"/>
      <c r="F11" s="34"/>
      <c r="G11" s="30" t="s">
        <v>34</v>
      </c>
      <c r="H11" s="35"/>
      <c r="I11" s="17">
        <v>1</v>
      </c>
      <c r="J11" s="31">
        <f t="shared" si="0"/>
        <v>9</v>
      </c>
      <c r="K11" s="31"/>
      <c r="L11" s="32"/>
    </row>
    <row r="12" spans="1:12" ht="15.75" x14ac:dyDescent="0.25">
      <c r="A12" s="17"/>
      <c r="B12" s="36" t="s">
        <v>38</v>
      </c>
      <c r="C12" s="37"/>
      <c r="D12" s="38"/>
      <c r="E12" s="38"/>
      <c r="F12" s="38"/>
      <c r="G12" s="38"/>
      <c r="H12" s="38"/>
      <c r="I12" s="17"/>
      <c r="J12" s="31">
        <f>J3+J4+J5+J7+J8+J9+J10+J11</f>
        <v>236</v>
      </c>
      <c r="K12" s="31">
        <f>K3+K4+K5+K7+K8+K9+K10</f>
        <v>227</v>
      </c>
      <c r="L12" s="32">
        <f>L3+L10</f>
        <v>130</v>
      </c>
    </row>
    <row r="15" spans="1:12" ht="12.75" customHeight="1" x14ac:dyDescent="0.25">
      <c r="A15" s="17"/>
      <c r="B15" s="18" t="s">
        <v>22</v>
      </c>
      <c r="C15" s="19" t="s">
        <v>39</v>
      </c>
      <c r="D15" s="20"/>
      <c r="E15" s="21"/>
      <c r="F15" s="21"/>
      <c r="G15" s="22"/>
    </row>
    <row r="16" spans="1:12" ht="28.5" customHeight="1" x14ac:dyDescent="0.25">
      <c r="A16" s="23"/>
      <c r="B16" s="24"/>
      <c r="C16" s="25" t="s">
        <v>24</v>
      </c>
      <c r="D16" s="26" t="s">
        <v>25</v>
      </c>
      <c r="E16" s="27" t="s">
        <v>26</v>
      </c>
      <c r="F16" s="27" t="s">
        <v>27</v>
      </c>
      <c r="G16" s="27" t="s">
        <v>28</v>
      </c>
      <c r="H16" s="27" t="s">
        <v>29</v>
      </c>
      <c r="I16" s="27" t="s">
        <v>30</v>
      </c>
      <c r="J16" s="27" t="s">
        <v>31</v>
      </c>
      <c r="K16" s="27" t="s">
        <v>33</v>
      </c>
      <c r="L16" s="27"/>
    </row>
    <row r="17" spans="1:15" x14ac:dyDescent="0.25">
      <c r="A17" s="17">
        <v>1</v>
      </c>
      <c r="B17" s="28" t="s">
        <v>0</v>
      </c>
      <c r="C17" s="29">
        <v>20</v>
      </c>
      <c r="D17" s="30"/>
      <c r="E17" s="30" t="s">
        <v>34</v>
      </c>
      <c r="F17" s="30" t="s">
        <v>34</v>
      </c>
      <c r="G17" s="30" t="s">
        <v>34</v>
      </c>
      <c r="H17" s="30" t="s">
        <v>34</v>
      </c>
      <c r="I17" s="17">
        <v>3</v>
      </c>
      <c r="J17" s="31">
        <f>I17*C17</f>
        <v>60</v>
      </c>
      <c r="K17" s="32">
        <f>C17*1</f>
        <v>20</v>
      </c>
      <c r="L17" s="32"/>
    </row>
    <row r="18" spans="1:15" x14ac:dyDescent="0.25">
      <c r="A18" s="17">
        <v>2</v>
      </c>
      <c r="B18" s="33" t="s">
        <v>5</v>
      </c>
      <c r="C18" s="29">
        <v>9</v>
      </c>
      <c r="D18" s="30"/>
      <c r="E18" s="30" t="s">
        <v>34</v>
      </c>
      <c r="F18" s="34"/>
      <c r="G18" s="30" t="s">
        <v>34</v>
      </c>
      <c r="H18" s="35"/>
      <c r="I18" s="17">
        <v>2</v>
      </c>
      <c r="J18" s="31">
        <f>I18*C18</f>
        <v>18</v>
      </c>
      <c r="K18" s="32"/>
      <c r="L18" s="32"/>
    </row>
    <row r="19" spans="1:15" x14ac:dyDescent="0.25">
      <c r="A19" s="17">
        <v>3</v>
      </c>
      <c r="B19" s="33" t="s">
        <v>3</v>
      </c>
      <c r="C19" s="29">
        <v>5</v>
      </c>
      <c r="D19" s="30"/>
      <c r="E19" s="30" t="s">
        <v>34</v>
      </c>
      <c r="F19" s="30" t="s">
        <v>34</v>
      </c>
      <c r="G19" s="30" t="s">
        <v>34</v>
      </c>
      <c r="H19" s="35"/>
      <c r="I19" s="17">
        <v>3</v>
      </c>
      <c r="J19" s="31">
        <f>I19*C19</f>
        <v>15</v>
      </c>
      <c r="K19" s="32"/>
      <c r="L19" s="32"/>
    </row>
    <row r="20" spans="1:15" x14ac:dyDescent="0.25">
      <c r="A20" s="17">
        <v>4</v>
      </c>
      <c r="B20" s="33" t="s">
        <v>4</v>
      </c>
      <c r="C20" s="29">
        <v>5</v>
      </c>
      <c r="D20" s="30"/>
      <c r="E20" s="30"/>
      <c r="F20" s="34"/>
      <c r="G20" s="30"/>
      <c r="H20" s="35"/>
      <c r="I20" s="17"/>
      <c r="J20" s="31"/>
      <c r="K20" s="32"/>
      <c r="L20" s="32"/>
    </row>
    <row r="21" spans="1:15" x14ac:dyDescent="0.25">
      <c r="A21" s="17">
        <v>5</v>
      </c>
      <c r="B21" s="33" t="s">
        <v>35</v>
      </c>
      <c r="C21" s="29">
        <v>5</v>
      </c>
      <c r="D21" s="30"/>
      <c r="E21" s="30"/>
      <c r="F21" s="34"/>
      <c r="G21" s="30" t="s">
        <v>34</v>
      </c>
      <c r="H21" s="35"/>
      <c r="I21" s="17">
        <v>1</v>
      </c>
      <c r="J21" s="31">
        <f>I21*C21</f>
        <v>5</v>
      </c>
      <c r="K21" s="32"/>
      <c r="L21" s="32"/>
    </row>
    <row r="22" spans="1:15" x14ac:dyDescent="0.25">
      <c r="A22" s="17">
        <v>6</v>
      </c>
      <c r="B22" s="33" t="s">
        <v>36</v>
      </c>
      <c r="C22" s="29">
        <v>5</v>
      </c>
      <c r="D22" s="30"/>
      <c r="E22" s="30"/>
      <c r="F22" s="34"/>
      <c r="G22" s="30" t="s">
        <v>34</v>
      </c>
      <c r="H22" s="35"/>
      <c r="I22" s="17">
        <v>1</v>
      </c>
      <c r="J22" s="31">
        <f>I22*C22</f>
        <v>5</v>
      </c>
      <c r="K22" s="32"/>
      <c r="L22" s="32"/>
    </row>
    <row r="23" spans="1:15" x14ac:dyDescent="0.25">
      <c r="A23" s="17">
        <v>7</v>
      </c>
      <c r="B23" s="33" t="s">
        <v>14</v>
      </c>
      <c r="C23" s="29">
        <v>25</v>
      </c>
      <c r="D23" s="35"/>
      <c r="E23" s="30"/>
      <c r="F23" s="34"/>
      <c r="G23" s="30" t="s">
        <v>34</v>
      </c>
      <c r="H23" s="35"/>
      <c r="I23" s="17">
        <v>1</v>
      </c>
      <c r="J23" s="31">
        <v>5</v>
      </c>
      <c r="K23" s="32"/>
      <c r="L23" s="32"/>
    </row>
    <row r="24" spans="1:15" x14ac:dyDescent="0.25">
      <c r="A24" s="17">
        <v>8</v>
      </c>
      <c r="B24" s="28" t="s">
        <v>1</v>
      </c>
      <c r="C24" s="29">
        <v>110</v>
      </c>
      <c r="D24" s="35"/>
      <c r="E24" s="30" t="s">
        <v>34</v>
      </c>
      <c r="F24" s="34"/>
      <c r="G24" s="30"/>
      <c r="H24" s="30" t="s">
        <v>34</v>
      </c>
      <c r="I24" s="17">
        <v>1</v>
      </c>
      <c r="J24" s="31">
        <f>I24*C24</f>
        <v>110</v>
      </c>
      <c r="K24" s="32">
        <f>C24*1</f>
        <v>110</v>
      </c>
      <c r="L24" s="32"/>
    </row>
    <row r="25" spans="1:15" ht="15.75" x14ac:dyDescent="0.25">
      <c r="A25" s="17"/>
      <c r="B25" s="36" t="s">
        <v>38</v>
      </c>
      <c r="C25" s="37"/>
      <c r="D25" s="38"/>
      <c r="E25" s="38"/>
      <c r="F25" s="38"/>
      <c r="G25" s="38"/>
      <c r="H25" s="38"/>
      <c r="I25" s="17"/>
      <c r="J25" s="31">
        <f>J17+J18+J19+J21+J22+J23+J24</f>
        <v>218</v>
      </c>
      <c r="K25" s="32">
        <f>K17+K24</f>
        <v>130</v>
      </c>
      <c r="L25" s="32"/>
    </row>
    <row r="30" spans="1:15" x14ac:dyDescent="0.25">
      <c r="B30" s="18" t="s">
        <v>40</v>
      </c>
      <c r="C30" s="40" t="s">
        <v>41</v>
      </c>
    </row>
    <row r="31" spans="1:15" ht="28.5" customHeight="1" x14ac:dyDescent="0.25">
      <c r="A31" s="23"/>
      <c r="B31" s="24"/>
      <c r="C31" s="25" t="s">
        <v>42</v>
      </c>
      <c r="D31" s="26" t="s">
        <v>25</v>
      </c>
      <c r="E31" s="27" t="s">
        <v>26</v>
      </c>
      <c r="F31" s="27" t="s">
        <v>27</v>
      </c>
      <c r="G31" s="27" t="s">
        <v>28</v>
      </c>
      <c r="H31" s="27" t="s">
        <v>43</v>
      </c>
      <c r="I31" s="27" t="s">
        <v>44</v>
      </c>
      <c r="J31" s="27" t="s">
        <v>45</v>
      </c>
      <c r="K31" s="27" t="s">
        <v>29</v>
      </c>
      <c r="L31" s="27" t="s">
        <v>30</v>
      </c>
      <c r="M31" s="27" t="s">
        <v>31</v>
      </c>
      <c r="N31" s="27" t="s">
        <v>32</v>
      </c>
      <c r="O31" s="27" t="s">
        <v>33</v>
      </c>
    </row>
    <row r="32" spans="1:15" x14ac:dyDescent="0.25">
      <c r="A32" s="17">
        <v>1</v>
      </c>
      <c r="B32" s="28" t="s">
        <v>0</v>
      </c>
      <c r="C32" s="29">
        <v>20</v>
      </c>
      <c r="D32" s="30"/>
      <c r="E32" s="30" t="s">
        <v>34</v>
      </c>
      <c r="F32" s="30" t="s">
        <v>34</v>
      </c>
      <c r="G32" s="30" t="s">
        <v>34</v>
      </c>
      <c r="H32" s="30"/>
      <c r="I32" s="30"/>
      <c r="J32" s="30" t="s">
        <v>34</v>
      </c>
      <c r="K32" s="30" t="s">
        <v>34</v>
      </c>
      <c r="L32" s="32">
        <v>4</v>
      </c>
      <c r="M32" s="31">
        <f>L32*C32</f>
        <v>80</v>
      </c>
      <c r="N32" s="31">
        <f>M32</f>
        <v>80</v>
      </c>
      <c r="O32" s="32">
        <f>C32*1</f>
        <v>20</v>
      </c>
    </row>
    <row r="33" spans="1:15" x14ac:dyDescent="0.25">
      <c r="A33" s="17">
        <v>2</v>
      </c>
      <c r="B33" s="33" t="s">
        <v>5</v>
      </c>
      <c r="C33" s="29">
        <v>9</v>
      </c>
      <c r="D33" s="30"/>
      <c r="E33" s="30" t="s">
        <v>34</v>
      </c>
      <c r="F33" s="30" t="s">
        <v>34</v>
      </c>
      <c r="G33" s="30" t="s">
        <v>34</v>
      </c>
      <c r="H33" s="30"/>
      <c r="I33" s="30"/>
      <c r="J33" s="30" t="s">
        <v>34</v>
      </c>
      <c r="K33" s="35"/>
      <c r="L33" s="32">
        <v>4</v>
      </c>
      <c r="M33" s="31">
        <f t="shared" ref="M33:M40" si="3">L33*C33</f>
        <v>36</v>
      </c>
      <c r="N33" s="31">
        <f t="shared" ref="N33:N39" si="4">M33</f>
        <v>36</v>
      </c>
      <c r="O33" s="32"/>
    </row>
    <row r="34" spans="1:15" x14ac:dyDescent="0.25">
      <c r="A34" s="17">
        <v>3</v>
      </c>
      <c r="B34" s="33" t="s">
        <v>3</v>
      </c>
      <c r="C34" s="29">
        <v>5</v>
      </c>
      <c r="D34" s="30"/>
      <c r="E34" s="30" t="s">
        <v>34</v>
      </c>
      <c r="F34" s="30" t="s">
        <v>34</v>
      </c>
      <c r="G34" s="30" t="s">
        <v>34</v>
      </c>
      <c r="H34" s="30"/>
      <c r="I34" s="30"/>
      <c r="J34" s="30" t="s">
        <v>34</v>
      </c>
      <c r="K34" s="35"/>
      <c r="L34" s="32">
        <v>4</v>
      </c>
      <c r="M34" s="31">
        <f t="shared" si="3"/>
        <v>20</v>
      </c>
      <c r="N34" s="31">
        <f t="shared" si="4"/>
        <v>20</v>
      </c>
      <c r="O34" s="32"/>
    </row>
    <row r="35" spans="1:15" x14ac:dyDescent="0.25">
      <c r="A35" s="17">
        <v>4</v>
      </c>
      <c r="B35" s="33" t="s">
        <v>4</v>
      </c>
      <c r="C35" s="29">
        <v>5</v>
      </c>
      <c r="D35" s="30"/>
      <c r="E35" s="30"/>
      <c r="F35" s="34"/>
      <c r="G35" s="30"/>
      <c r="H35" s="30"/>
      <c r="I35" s="30"/>
      <c r="J35" s="30"/>
      <c r="K35" s="35"/>
      <c r="L35" s="32"/>
      <c r="M35" s="31">
        <f t="shared" si="3"/>
        <v>0</v>
      </c>
      <c r="N35" s="31">
        <f t="shared" si="4"/>
        <v>0</v>
      </c>
      <c r="O35" s="32"/>
    </row>
    <row r="36" spans="1:15" x14ac:dyDescent="0.25">
      <c r="A36" s="17">
        <v>5</v>
      </c>
      <c r="B36" s="33" t="s">
        <v>35</v>
      </c>
      <c r="C36" s="29">
        <v>5</v>
      </c>
      <c r="D36" s="30"/>
      <c r="E36" s="30"/>
      <c r="F36" s="34"/>
      <c r="G36" s="30" t="s">
        <v>34</v>
      </c>
      <c r="H36" s="30"/>
      <c r="I36" s="30"/>
      <c r="J36" s="30" t="s">
        <v>34</v>
      </c>
      <c r="K36" s="35"/>
      <c r="L36" s="32">
        <v>2</v>
      </c>
      <c r="M36" s="31">
        <f t="shared" si="3"/>
        <v>10</v>
      </c>
      <c r="N36" s="31">
        <f t="shared" si="4"/>
        <v>10</v>
      </c>
      <c r="O36" s="32"/>
    </row>
    <row r="37" spans="1:15" x14ac:dyDescent="0.25">
      <c r="A37" s="17">
        <v>6</v>
      </c>
      <c r="B37" s="33" t="s">
        <v>36</v>
      </c>
      <c r="C37" s="29">
        <v>5</v>
      </c>
      <c r="D37" s="30"/>
      <c r="E37" s="30"/>
      <c r="F37" s="34"/>
      <c r="G37" s="30" t="s">
        <v>34</v>
      </c>
      <c r="H37" s="30"/>
      <c r="I37" s="30"/>
      <c r="J37" s="30" t="s">
        <v>34</v>
      </c>
      <c r="K37" s="35"/>
      <c r="L37" s="32">
        <v>2</v>
      </c>
      <c r="M37" s="31">
        <f t="shared" si="3"/>
        <v>10</v>
      </c>
      <c r="N37" s="31">
        <f t="shared" si="4"/>
        <v>10</v>
      </c>
      <c r="O37" s="32"/>
    </row>
    <row r="38" spans="1:15" x14ac:dyDescent="0.25">
      <c r="A38" s="17">
        <v>7</v>
      </c>
      <c r="B38" s="33" t="s">
        <v>14</v>
      </c>
      <c r="C38" s="29">
        <v>5</v>
      </c>
      <c r="D38" s="30"/>
      <c r="E38" s="30"/>
      <c r="F38" s="34"/>
      <c r="G38" s="30" t="s">
        <v>34</v>
      </c>
      <c r="H38" s="30" t="s">
        <v>34</v>
      </c>
      <c r="I38" s="30" t="s">
        <v>34</v>
      </c>
      <c r="J38" s="30" t="s">
        <v>34</v>
      </c>
      <c r="K38" s="35"/>
      <c r="L38" s="32">
        <v>4</v>
      </c>
      <c r="M38" s="31">
        <f t="shared" si="3"/>
        <v>20</v>
      </c>
      <c r="N38" s="31">
        <f t="shared" si="4"/>
        <v>20</v>
      </c>
      <c r="O38" s="32"/>
    </row>
    <row r="39" spans="1:15" x14ac:dyDescent="0.25">
      <c r="A39" s="17">
        <v>8</v>
      </c>
      <c r="B39" s="28" t="s">
        <v>1</v>
      </c>
      <c r="C39" s="29">
        <v>110</v>
      </c>
      <c r="D39" s="35"/>
      <c r="E39" s="30" t="s">
        <v>34</v>
      </c>
      <c r="F39" s="34"/>
      <c r="G39" s="30"/>
      <c r="H39" s="30"/>
      <c r="I39" s="30"/>
      <c r="J39" s="30"/>
      <c r="K39" s="30" t="s">
        <v>34</v>
      </c>
      <c r="L39" s="32">
        <v>1</v>
      </c>
      <c r="M39" s="31">
        <f t="shared" si="3"/>
        <v>110</v>
      </c>
      <c r="N39" s="31">
        <f t="shared" si="4"/>
        <v>110</v>
      </c>
      <c r="O39" s="32">
        <f>C39*1</f>
        <v>110</v>
      </c>
    </row>
    <row r="40" spans="1:15" x14ac:dyDescent="0.25">
      <c r="A40" s="17">
        <v>9</v>
      </c>
      <c r="B40" s="32" t="s">
        <v>37</v>
      </c>
      <c r="C40" s="29">
        <v>9</v>
      </c>
      <c r="D40" s="35"/>
      <c r="E40" s="35"/>
      <c r="F40" s="34"/>
      <c r="G40" s="30" t="s">
        <v>34</v>
      </c>
      <c r="H40" s="30"/>
      <c r="I40" s="30"/>
      <c r="J40" s="30" t="s">
        <v>34</v>
      </c>
      <c r="K40" s="35"/>
      <c r="L40" s="32">
        <v>2</v>
      </c>
      <c r="M40" s="31">
        <f t="shared" si="3"/>
        <v>18</v>
      </c>
      <c r="N40" s="31"/>
      <c r="O40" s="32"/>
    </row>
    <row r="41" spans="1:15" ht="15.75" x14ac:dyDescent="0.25">
      <c r="A41" s="17"/>
      <c r="B41" s="36" t="s">
        <v>38</v>
      </c>
      <c r="C41" s="43"/>
      <c r="D41" s="38"/>
      <c r="E41" s="38"/>
      <c r="F41" s="38"/>
      <c r="G41" s="38"/>
      <c r="H41" s="38"/>
      <c r="I41" s="38"/>
      <c r="J41" s="30"/>
      <c r="K41" s="38"/>
      <c r="L41" s="32"/>
      <c r="M41" s="31">
        <f>M32+M33+M34+M35+M36+M37+M38+M39+M40</f>
        <v>304</v>
      </c>
      <c r="N41" s="31">
        <f>N32+N33+N34+N35+N36+N37+N38+N39+N40</f>
        <v>286</v>
      </c>
      <c r="O41" s="32">
        <f>O32+O39</f>
        <v>130</v>
      </c>
    </row>
    <row r="45" spans="1:15" x14ac:dyDescent="0.25">
      <c r="B45" s="18" t="s">
        <v>40</v>
      </c>
      <c r="C45" s="40" t="s">
        <v>39</v>
      </c>
    </row>
    <row r="46" spans="1:15" ht="28.5" customHeight="1" x14ac:dyDescent="0.25">
      <c r="A46" s="23"/>
      <c r="B46" s="24"/>
      <c r="C46" s="25" t="s">
        <v>42</v>
      </c>
      <c r="D46" s="26" t="s">
        <v>25</v>
      </c>
      <c r="E46" s="27" t="s">
        <v>26</v>
      </c>
      <c r="F46" s="27" t="s">
        <v>27</v>
      </c>
      <c r="G46" s="27" t="s">
        <v>28</v>
      </c>
      <c r="H46" s="27" t="s">
        <v>43</v>
      </c>
      <c r="I46" s="27" t="s">
        <v>44</v>
      </c>
      <c r="J46" s="27" t="s">
        <v>45</v>
      </c>
      <c r="K46" s="27" t="s">
        <v>29</v>
      </c>
      <c r="L46" s="27" t="s">
        <v>30</v>
      </c>
      <c r="M46" s="27" t="s">
        <v>31</v>
      </c>
      <c r="N46" s="27" t="s">
        <v>33</v>
      </c>
    </row>
    <row r="47" spans="1:15" x14ac:dyDescent="0.25">
      <c r="A47" s="17">
        <v>1</v>
      </c>
      <c r="B47" s="28" t="s">
        <v>0</v>
      </c>
      <c r="C47" s="29">
        <v>20</v>
      </c>
      <c r="D47" s="30"/>
      <c r="E47" s="30" t="s">
        <v>34</v>
      </c>
      <c r="F47" s="30" t="s">
        <v>34</v>
      </c>
      <c r="G47" s="30" t="s">
        <v>34</v>
      </c>
      <c r="H47" s="30"/>
      <c r="I47" s="30"/>
      <c r="J47" s="30" t="s">
        <v>34</v>
      </c>
      <c r="K47" s="30" t="s">
        <v>34</v>
      </c>
      <c r="L47" s="32">
        <v>4</v>
      </c>
      <c r="M47" s="31">
        <f>L47*C47</f>
        <v>80</v>
      </c>
      <c r="N47" s="32">
        <f>C47*1</f>
        <v>20</v>
      </c>
    </row>
    <row r="48" spans="1:15" x14ac:dyDescent="0.25">
      <c r="A48" s="17">
        <v>2</v>
      </c>
      <c r="B48" s="33" t="s">
        <v>5</v>
      </c>
      <c r="C48" s="29">
        <v>9</v>
      </c>
      <c r="D48" s="30"/>
      <c r="E48" s="30" t="s">
        <v>34</v>
      </c>
      <c r="F48" s="34"/>
      <c r="G48" s="30" t="s">
        <v>34</v>
      </c>
      <c r="H48" s="30"/>
      <c r="I48" s="30"/>
      <c r="J48" s="30" t="s">
        <v>34</v>
      </c>
      <c r="K48" s="35"/>
      <c r="L48" s="32">
        <v>3</v>
      </c>
      <c r="M48" s="31">
        <f t="shared" ref="M48:M54" si="5">L48*C48</f>
        <v>27</v>
      </c>
      <c r="N48" s="32"/>
    </row>
    <row r="49" spans="1:14" x14ac:dyDescent="0.25">
      <c r="A49" s="17">
        <v>3</v>
      </c>
      <c r="B49" s="33" t="s">
        <v>3</v>
      </c>
      <c r="C49" s="29">
        <v>5</v>
      </c>
      <c r="D49" s="30"/>
      <c r="E49" s="30" t="s">
        <v>34</v>
      </c>
      <c r="F49" s="30" t="s">
        <v>34</v>
      </c>
      <c r="G49" s="30" t="s">
        <v>34</v>
      </c>
      <c r="H49" s="30" t="s">
        <v>34</v>
      </c>
      <c r="I49" s="30" t="s">
        <v>34</v>
      </c>
      <c r="J49" s="30" t="s">
        <v>34</v>
      </c>
      <c r="K49" s="35"/>
      <c r="L49" s="32">
        <v>6</v>
      </c>
      <c r="M49" s="31">
        <f t="shared" si="5"/>
        <v>30</v>
      </c>
      <c r="N49" s="32"/>
    </row>
    <row r="50" spans="1:14" x14ac:dyDescent="0.25">
      <c r="A50" s="17">
        <v>4</v>
      </c>
      <c r="B50" s="33" t="s">
        <v>4</v>
      </c>
      <c r="C50" s="29">
        <v>5</v>
      </c>
      <c r="D50" s="30"/>
      <c r="E50" s="30"/>
      <c r="F50" s="34"/>
      <c r="G50" s="30"/>
      <c r="H50" s="30"/>
      <c r="I50" s="30"/>
      <c r="J50" s="30"/>
      <c r="K50" s="35"/>
      <c r="L50" s="32"/>
      <c r="M50" s="31">
        <f t="shared" si="5"/>
        <v>0</v>
      </c>
      <c r="N50" s="32"/>
    </row>
    <row r="51" spans="1:14" x14ac:dyDescent="0.25">
      <c r="A51" s="17">
        <v>5</v>
      </c>
      <c r="B51" s="33" t="s">
        <v>35</v>
      </c>
      <c r="C51" s="29">
        <v>5</v>
      </c>
      <c r="D51" s="30"/>
      <c r="E51" s="30"/>
      <c r="F51" s="34"/>
      <c r="G51" s="30" t="s">
        <v>34</v>
      </c>
      <c r="H51" s="30"/>
      <c r="I51" s="30"/>
      <c r="J51" s="30" t="s">
        <v>34</v>
      </c>
      <c r="K51" s="35"/>
      <c r="L51" s="32">
        <v>2</v>
      </c>
      <c r="M51" s="31">
        <f t="shared" si="5"/>
        <v>10</v>
      </c>
      <c r="N51" s="32"/>
    </row>
    <row r="52" spans="1:14" x14ac:dyDescent="0.25">
      <c r="A52" s="17">
        <v>6</v>
      </c>
      <c r="B52" s="33" t="s">
        <v>36</v>
      </c>
      <c r="C52" s="29">
        <v>5</v>
      </c>
      <c r="D52" s="30"/>
      <c r="E52" s="30"/>
      <c r="F52" s="34"/>
      <c r="G52" s="30" t="s">
        <v>34</v>
      </c>
      <c r="H52" s="30"/>
      <c r="I52" s="30"/>
      <c r="J52" s="30" t="s">
        <v>34</v>
      </c>
      <c r="K52" s="35"/>
      <c r="L52" s="32">
        <v>2</v>
      </c>
      <c r="M52" s="31">
        <f t="shared" si="5"/>
        <v>10</v>
      </c>
      <c r="N52" s="32"/>
    </row>
    <row r="53" spans="1:14" x14ac:dyDescent="0.25">
      <c r="A53" s="17">
        <v>7</v>
      </c>
      <c r="B53" s="33" t="s">
        <v>14</v>
      </c>
      <c r="C53" s="29">
        <v>5</v>
      </c>
      <c r="D53" s="30"/>
      <c r="E53" s="30"/>
      <c r="F53" s="34"/>
      <c r="G53" s="30" t="s">
        <v>34</v>
      </c>
      <c r="H53" s="30"/>
      <c r="I53" s="30"/>
      <c r="J53" s="30" t="s">
        <v>34</v>
      </c>
      <c r="K53" s="35"/>
      <c r="L53" s="32">
        <v>2</v>
      </c>
      <c r="M53" s="31">
        <f t="shared" si="5"/>
        <v>10</v>
      </c>
      <c r="N53" s="32"/>
    </row>
    <row r="54" spans="1:14" x14ac:dyDescent="0.25">
      <c r="A54" s="17">
        <v>8</v>
      </c>
      <c r="B54" s="28" t="s">
        <v>1</v>
      </c>
      <c r="C54" s="29">
        <v>110</v>
      </c>
      <c r="D54" s="35"/>
      <c r="E54" s="30" t="s">
        <v>34</v>
      </c>
      <c r="F54" s="34"/>
      <c r="G54" s="30"/>
      <c r="H54" s="30"/>
      <c r="I54" s="30"/>
      <c r="J54" s="30"/>
      <c r="K54" s="30" t="s">
        <v>34</v>
      </c>
      <c r="L54" s="32">
        <v>1</v>
      </c>
      <c r="M54" s="31">
        <f t="shared" si="5"/>
        <v>110</v>
      </c>
      <c r="N54" s="32">
        <f>C54*1</f>
        <v>110</v>
      </c>
    </row>
    <row r="55" spans="1:14" ht="15.75" x14ac:dyDescent="0.25">
      <c r="A55" s="44"/>
      <c r="B55" s="36" t="s">
        <v>38</v>
      </c>
      <c r="C55" s="43"/>
      <c r="D55" s="38"/>
      <c r="E55" s="38"/>
      <c r="F55" s="38"/>
      <c r="G55" s="38"/>
      <c r="H55" s="38"/>
      <c r="I55" s="38"/>
      <c r="J55" s="30"/>
      <c r="K55" s="38"/>
      <c r="L55" s="32"/>
      <c r="M55" s="31">
        <f>M47+M48+M49+M51+M52+M53+M54</f>
        <v>277</v>
      </c>
      <c r="N55" s="31">
        <f>N47+N54</f>
        <v>130</v>
      </c>
    </row>
  </sheetData>
  <mergeCells count="2">
    <mergeCell ref="D1:F1"/>
    <mergeCell ref="D15:F1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მკურნალობაში ჩართვამდე</vt:lpstr>
      <vt:lpstr>მონიტორინგი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2018-03-19T15:45:29Z</dcterms:modified>
</cp:coreProperties>
</file>