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მოსალოდნელი ხარჯები" sheetId="2" r:id="rId1"/>
  </sheets>
  <definedNames>
    <definedName name="_xlnm._FilterDatabase" localSheetId="0" hidden="1">'მოსალოდნელი ხარჯები'!$A$2:$T$14</definedName>
    <definedName name="DATA1">#REF!</definedName>
    <definedName name="_xlnm.Print_Area" localSheetId="0">'მოსალოდნელი ხარჯები'!$B$2:$R$27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2" l="1"/>
  <c r="O6" i="2" l="1"/>
  <c r="O7" i="2"/>
  <c r="O8" i="2"/>
  <c r="O9" i="2"/>
  <c r="O10" i="2"/>
  <c r="O11" i="2"/>
  <c r="O12" i="2"/>
  <c r="O5" i="2"/>
  <c r="J19" i="2"/>
  <c r="J20" i="2"/>
  <c r="J21" i="2"/>
  <c r="J22" i="2"/>
  <c r="J23" i="2"/>
  <c r="J24" i="2"/>
  <c r="J18" i="2"/>
  <c r="J6" i="2"/>
  <c r="J7" i="2"/>
  <c r="J8" i="2"/>
  <c r="J9" i="2"/>
  <c r="J10" i="2"/>
  <c r="J11" i="2"/>
  <c r="J12" i="2"/>
  <c r="J5" i="2"/>
  <c r="D16" i="2" l="1"/>
  <c r="P26" i="2"/>
  <c r="R26" i="2" s="1"/>
  <c r="L26" i="2"/>
  <c r="K26" i="2"/>
  <c r="P25" i="2"/>
  <c r="R25" i="2" s="1"/>
  <c r="L25" i="2"/>
  <c r="K25" i="2"/>
  <c r="P24" i="2"/>
  <c r="R24" i="2" s="1"/>
  <c r="L24" i="2"/>
  <c r="K24" i="2"/>
  <c r="P23" i="2"/>
  <c r="R23" i="2" s="1"/>
  <c r="L23" i="2"/>
  <c r="K23" i="2"/>
  <c r="P22" i="2"/>
  <c r="Q22" i="2" s="1"/>
  <c r="L22" i="2"/>
  <c r="K22" i="2"/>
  <c r="P21" i="2"/>
  <c r="R21" i="2" s="1"/>
  <c r="L21" i="2"/>
  <c r="K21" i="2"/>
  <c r="P20" i="2"/>
  <c r="R20" i="2" s="1"/>
  <c r="L20" i="2"/>
  <c r="K20" i="2"/>
  <c r="P19" i="2"/>
  <c r="R19" i="2" s="1"/>
  <c r="L19" i="2"/>
  <c r="K19" i="2"/>
  <c r="P18" i="2"/>
  <c r="Q18" i="2" s="1"/>
  <c r="L18" i="2"/>
  <c r="K18" i="2"/>
  <c r="P17" i="2"/>
  <c r="L17" i="2"/>
  <c r="K17" i="2"/>
  <c r="O16" i="2"/>
  <c r="O15" i="2" s="1"/>
  <c r="N16" i="2"/>
  <c r="M16" i="2"/>
  <c r="M15" i="2" s="1"/>
  <c r="J16" i="2"/>
  <c r="I16" i="2"/>
  <c r="I15" i="2" s="1"/>
  <c r="H16" i="2"/>
  <c r="G16" i="2"/>
  <c r="F16" i="2"/>
  <c r="F15" i="2" s="1"/>
  <c r="E16" i="2"/>
  <c r="H15" i="2"/>
  <c r="G15" i="2"/>
  <c r="R22" i="2" l="1"/>
  <c r="Q23" i="2"/>
  <c r="Q19" i="2"/>
  <c r="R18" i="2"/>
  <c r="P16" i="2"/>
  <c r="Q16" i="2" s="1"/>
  <c r="Q20" i="2"/>
  <c r="Q24" i="2"/>
  <c r="K16" i="2"/>
  <c r="L16" i="2"/>
  <c r="D15" i="2"/>
  <c r="Q17" i="2"/>
  <c r="Q21" i="2"/>
  <c r="Q25" i="2"/>
  <c r="E15" i="2"/>
  <c r="J15" i="2"/>
  <c r="N15" i="2"/>
  <c r="R17" i="2"/>
  <c r="Q26" i="2"/>
  <c r="K15" i="2" l="1"/>
  <c r="R16" i="2"/>
  <c r="P15" i="2"/>
  <c r="Q15" i="2" s="1"/>
  <c r="L15" i="2"/>
  <c r="R15" i="2" l="1"/>
  <c r="O4" i="2" l="1"/>
  <c r="M4" i="2"/>
  <c r="D4" i="2"/>
  <c r="F4" i="2"/>
  <c r="G4" i="2"/>
  <c r="H4" i="2"/>
  <c r="I4" i="2"/>
  <c r="J4" i="2"/>
  <c r="E4" i="2"/>
  <c r="K4" i="2" l="1"/>
  <c r="I3" i="2"/>
  <c r="M3" i="2"/>
  <c r="O3" i="2" l="1"/>
  <c r="H3" i="2"/>
  <c r="G3" i="2"/>
  <c r="F3" i="2"/>
  <c r="D3" i="2"/>
  <c r="L14" i="2"/>
  <c r="L13" i="2"/>
  <c r="P12" i="2"/>
  <c r="P11" i="2"/>
  <c r="P10" i="2"/>
  <c r="P9" i="2"/>
  <c r="L8" i="2"/>
  <c r="L7" i="2"/>
  <c r="P6" i="2"/>
  <c r="Q6" i="2" s="1"/>
  <c r="P5" i="2"/>
  <c r="Q5" i="2" l="1"/>
  <c r="R5" i="2"/>
  <c r="R9" i="2"/>
  <c r="Q9" i="2"/>
  <c r="K13" i="2"/>
  <c r="P13" i="2"/>
  <c r="R13" i="2" s="1"/>
  <c r="R6" i="2"/>
  <c r="K14" i="2"/>
  <c r="P14" i="2"/>
  <c r="R14" i="2" s="1"/>
  <c r="K7" i="2"/>
  <c r="P7" i="2"/>
  <c r="R7" i="2" s="1"/>
  <c r="K8" i="2"/>
  <c r="P8" i="2"/>
  <c r="R8" i="2" s="1"/>
  <c r="L6" i="2"/>
  <c r="L5" i="2"/>
  <c r="K5" i="2"/>
  <c r="L10" i="2"/>
  <c r="K10" i="2"/>
  <c r="L11" i="2"/>
  <c r="K11" i="2"/>
  <c r="L9" i="2"/>
  <c r="K9" i="2"/>
  <c r="L12" i="2"/>
  <c r="K12" i="2"/>
  <c r="E3" i="2"/>
  <c r="P4" i="2" l="1"/>
  <c r="Q7" i="2"/>
  <c r="Q14" i="2"/>
  <c r="Q8" i="2"/>
  <c r="Q13" i="2"/>
  <c r="J3" i="2"/>
  <c r="L3" i="2" s="1"/>
  <c r="L4" i="2"/>
  <c r="P3" i="2" l="1"/>
  <c r="K3" i="2"/>
  <c r="R10" i="2" l="1"/>
  <c r="R12" i="2"/>
  <c r="Q11" i="2"/>
  <c r="R11" i="2"/>
  <c r="N4" i="2"/>
  <c r="R4" i="2" s="1"/>
  <c r="Q12" i="2"/>
  <c r="Q10" i="2"/>
  <c r="N3" i="2" l="1"/>
  <c r="R3" i="2" s="1"/>
  <c r="Q4" i="2"/>
  <c r="Q3" i="2"/>
</calcChain>
</file>

<file path=xl/sharedStrings.xml><?xml version="1.0" encoding="utf-8"?>
<sst xmlns="http://schemas.openxmlformats.org/spreadsheetml/2006/main" count="89" uniqueCount="34">
  <si>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</si>
  <si>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</si>
  <si>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</si>
  <si>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</si>
  <si>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</si>
  <si>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</si>
  <si>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</si>
  <si>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</si>
  <si>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</si>
  <si>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</si>
  <si>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</si>
  <si>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</si>
  <si>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</si>
  <si>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</si>
  <si>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დამტკიცებული 6 თვე</t>
  </si>
  <si>
    <t>დაზუსტებული წლიური</t>
  </si>
  <si>
    <t>დაზუსტებული 6 თვე</t>
  </si>
  <si>
    <t>საკასო I კვარტალი</t>
  </si>
  <si>
    <t>მოსალოდნელი მაისი</t>
  </si>
  <si>
    <t>მოსალოდნელი ივნისი</t>
  </si>
  <si>
    <t>დამტკიცებული წლიური</t>
  </si>
  <si>
    <t>6 თვის მოსალოდნელი</t>
  </si>
  <si>
    <t>წლიური მოსალოდნელი</t>
  </si>
  <si>
    <t>წლიური დეფიციტი/პროფიციტი</t>
  </si>
  <si>
    <t>ივლისი-დეკემბერი მოსალოდნელი ხარჯი</t>
  </si>
  <si>
    <t>ტენდერიდან ეკონომია I კვარტალი</t>
  </si>
  <si>
    <t>6 თვის მოსალოდნელი საკასო/დაზუსტებულთან</t>
  </si>
  <si>
    <t>6 თვის დეფიციტი/პროფიციტი</t>
  </si>
  <si>
    <t>წლიური მოსალოდნელი საკასო/დაზუსტებულთან</t>
  </si>
  <si>
    <t>აპარატი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</si>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</sst>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29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5" fontId="4" fillId="3" borderId="2" xfId="2" applyNumberFormat="1" applyFont="1" applyFill="1" applyBorder="1" applyAlignment="1">
      <alignment vertical="center" wrapText="1"/>
    </xf>
    <xf numFmtId="165" fontId="6" fillId="4" borderId="2" xfId="2" applyNumberFormat="1" applyFont="1" applyFill="1" applyBorder="1" applyAlignment="1">
      <alignment vertical="center" wrapText="1"/>
    </xf>
    <xf numFmtId="165" fontId="6" fillId="3" borderId="2" xfId="2" applyNumberFormat="1" applyFont="1" applyFill="1" applyBorder="1" applyAlignment="1">
      <alignment vertical="center" wrapText="1"/>
    </xf>
    <xf numFmtId="165" fontId="10" fillId="4" borderId="2" xfId="2" applyNumberFormat="1" applyFont="1" applyFill="1" applyBorder="1" applyAlignment="1" applyProtection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165" fontId="11" fillId="4" borderId="2" xfId="2" applyNumberFormat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left" vertical="center" wrapText="1" indent="2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65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9" fontId="4" fillId="3" borderId="2" xfId="3" applyNumberFormat="1" applyFont="1" applyFill="1" applyBorder="1" applyAlignment="1">
      <alignment vertical="center" wrapText="1"/>
    </xf>
    <xf numFmtId="9" fontId="6" fillId="3" borderId="2" xfId="3" applyNumberFormat="1" applyFont="1" applyFill="1" applyBorder="1" applyAlignment="1">
      <alignment vertical="center" wrapText="1"/>
    </xf>
    <xf numFmtId="9" fontId="4" fillId="3" borderId="2" xfId="2" applyNumberFormat="1" applyFont="1" applyFill="1" applyBorder="1" applyAlignment="1">
      <alignment vertical="center" wrapText="1"/>
    </xf>
    <xf numFmtId="0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3" borderId="0" xfId="3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6"/>
  <sheetViews>
    <sheetView showGridLines="0" tabSelected="1"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I18" sqref="I18"/>
    </sheetView>
  </sheetViews>
  <sheetFormatPr defaultColWidth="8.875" defaultRowHeight="15.75" x14ac:dyDescent="0.25"/>
  <cols>
    <col min="1" max="1" width="2.875" style="19" customWidth="1"/>
    <col min="2" max="2" width="18.375" style="17" customWidth="1"/>
    <col min="3" max="3" width="56.75" style="17" customWidth="1"/>
    <col min="4" max="4" width="20.625" style="20" customWidth="1"/>
    <col min="5" max="5" width="21.125" style="17" customWidth="1"/>
    <col min="6" max="6" width="18.25" style="17" hidden="1" customWidth="1"/>
    <col min="7" max="7" width="20.625" style="17" hidden="1" customWidth="1"/>
    <col min="8" max="8" width="21.625" style="17" hidden="1" customWidth="1"/>
    <col min="9" max="9" width="18.25" style="17" customWidth="1"/>
    <col min="10" max="11" width="20.75" style="17" customWidth="1"/>
    <col min="12" max="12" width="21.75" style="17" customWidth="1"/>
    <col min="13" max="13" width="21" style="20" customWidth="1"/>
    <col min="14" max="14" width="21" style="17" customWidth="1"/>
    <col min="15" max="16" width="21.625" style="17" customWidth="1"/>
    <col min="17" max="17" width="20.25" style="17" customWidth="1"/>
    <col min="18" max="18" width="20.75" style="17" customWidth="1"/>
    <col min="19" max="19" width="95.625" style="17" customWidth="1"/>
    <col min="20" max="16384" width="8.875" style="17"/>
  </cols>
  <sheetData>
    <row r="1" spans="1:20" ht="18" customHeight="1" x14ac:dyDescent="0.25">
      <c r="A1" s="13"/>
      <c r="B1" s="14"/>
      <c r="C1" s="15"/>
      <c r="D1" s="15"/>
      <c r="M1" s="16"/>
    </row>
    <row r="2" spans="1:20" ht="77.25" customHeight="1" x14ac:dyDescent="0.25">
      <c r="A2" s="13"/>
      <c r="B2" s="22" t="s">
        <v>0</v>
      </c>
      <c r="C2" s="22" t="s">
        <v>1</v>
      </c>
      <c r="D2" s="21" t="s">
        <v>14</v>
      </c>
      <c r="E2" s="21" t="s">
        <v>16</v>
      </c>
      <c r="F2" s="21" t="s">
        <v>17</v>
      </c>
      <c r="G2" s="21" t="s">
        <v>18</v>
      </c>
      <c r="H2" s="21" t="s">
        <v>19</v>
      </c>
      <c r="I2" s="21" t="s">
        <v>25</v>
      </c>
      <c r="J2" s="21" t="s">
        <v>21</v>
      </c>
      <c r="K2" s="21" t="s">
        <v>27</v>
      </c>
      <c r="L2" s="21" t="s">
        <v>26</v>
      </c>
      <c r="M2" s="21" t="s">
        <v>20</v>
      </c>
      <c r="N2" s="21" t="s">
        <v>15</v>
      </c>
      <c r="O2" s="21" t="s">
        <v>24</v>
      </c>
      <c r="P2" s="21" t="s">
        <v>22</v>
      </c>
      <c r="Q2" s="21" t="s">
        <v>23</v>
      </c>
      <c r="R2" s="21" t="s">
        <v>28</v>
      </c>
      <c r="S2" s="26"/>
    </row>
    <row r="3" spans="1:20" ht="45.75" customHeight="1" x14ac:dyDescent="0.25">
      <c r="A3" s="18"/>
      <c r="B3" s="1" t="s">
        <v>30</v>
      </c>
      <c r="C3" s="2" t="s">
        <v>31</v>
      </c>
      <c r="D3" s="3">
        <f t="shared" ref="D3" si="0">D4+D12+D13+D14</f>
        <v>539560</v>
      </c>
      <c r="E3" s="3">
        <f t="shared" ref="E3" si="1">E4+E12+E13+E14</f>
        <v>539560</v>
      </c>
      <c r="F3" s="3">
        <f t="shared" ref="F3" si="2">F4+F12+F13+F14</f>
        <v>1540502.3299999998</v>
      </c>
      <c r="G3" s="3">
        <f>G4+G12+G13+G14</f>
        <v>0</v>
      </c>
      <c r="H3" s="3">
        <f t="shared" ref="H3:I3" si="3">H4+H12+H13+H14</f>
        <v>0</v>
      </c>
      <c r="I3" s="3">
        <f t="shared" si="3"/>
        <v>495</v>
      </c>
      <c r="J3" s="3">
        <f t="shared" ref="J3" si="4">J4+J12+J13+J14</f>
        <v>539065</v>
      </c>
      <c r="K3" s="3">
        <f t="shared" ref="K3:K14" si="5">E3-J3</f>
        <v>495</v>
      </c>
      <c r="L3" s="25">
        <f t="shared" ref="L3:L14" si="6">J3/E3</f>
        <v>0.99908258581066056</v>
      </c>
      <c r="M3" s="6">
        <f t="shared" ref="M3:N3" si="7">M4+M12+M13+M14</f>
        <v>1100000</v>
      </c>
      <c r="N3" s="6">
        <f t="shared" si="7"/>
        <v>1100000</v>
      </c>
      <c r="O3" s="3">
        <f t="shared" ref="O3" si="8">O4+O12+O13+O14</f>
        <v>560440</v>
      </c>
      <c r="P3" s="3">
        <f t="shared" ref="P3" si="9">P4+P12+P13+P14</f>
        <v>1099505</v>
      </c>
      <c r="Q3" s="3">
        <f t="shared" ref="Q3:Q14" si="10">N3-P3</f>
        <v>495</v>
      </c>
      <c r="R3" s="23">
        <f t="shared" ref="R3:R14" si="11">P3/N3</f>
        <v>0.99955000000000005</v>
      </c>
      <c r="S3" s="27"/>
      <c r="T3" s="17" t="s">
        <v>29</v>
      </c>
    </row>
    <row r="4" spans="1:20" ht="18" x14ac:dyDescent="0.25">
      <c r="A4" s="18"/>
      <c r="B4" s="7" t="s">
        <v>2</v>
      </c>
      <c r="C4" s="8" t="s">
        <v>3</v>
      </c>
      <c r="D4" s="5">
        <f>SUM(D5:D11)</f>
        <v>532560</v>
      </c>
      <c r="E4" s="5">
        <f>SUM(E5:E11)</f>
        <v>532560</v>
      </c>
      <c r="F4" s="5">
        <f t="shared" ref="F4:M4" si="12">SUM(F5:F11)</f>
        <v>1514351.3299999998</v>
      </c>
      <c r="G4" s="5">
        <f t="shared" si="12"/>
        <v>0</v>
      </c>
      <c r="H4" s="5">
        <f t="shared" si="12"/>
        <v>0</v>
      </c>
      <c r="I4" s="5">
        <f t="shared" si="12"/>
        <v>495</v>
      </c>
      <c r="J4" s="5">
        <f t="shared" si="12"/>
        <v>532065</v>
      </c>
      <c r="K4" s="3">
        <f t="shared" si="5"/>
        <v>495</v>
      </c>
      <c r="L4" s="25">
        <f t="shared" si="6"/>
        <v>0.9990705272645336</v>
      </c>
      <c r="M4" s="4">
        <f t="shared" si="12"/>
        <v>1088000</v>
      </c>
      <c r="N4" s="4">
        <f t="shared" ref="N4" si="13">SUM(N5:N11)</f>
        <v>1088000</v>
      </c>
      <c r="O4" s="4">
        <f t="shared" ref="O4:P4" si="14">SUM(O5:O11)</f>
        <v>555440</v>
      </c>
      <c r="P4" s="4">
        <f t="shared" si="14"/>
        <v>1087505</v>
      </c>
      <c r="Q4" s="3">
        <f t="shared" si="10"/>
        <v>495</v>
      </c>
      <c r="R4" s="24">
        <f t="shared" si="11"/>
        <v>0.99954503676470585</v>
      </c>
      <c r="S4" s="28"/>
      <c r="T4" s="17" t="s">
        <v>29</v>
      </c>
    </row>
    <row r="5" spans="1:20" ht="18" x14ac:dyDescent="0.25">
      <c r="A5" s="18"/>
      <c r="B5" s="9" t="s">
        <v>2</v>
      </c>
      <c r="C5" s="10" t="s">
        <v>4</v>
      </c>
      <c r="D5" s="3">
        <v>403000</v>
      </c>
      <c r="E5" s="3">
        <v>399000</v>
      </c>
      <c r="F5" s="3">
        <v>887609.99</v>
      </c>
      <c r="G5" s="3"/>
      <c r="H5" s="3"/>
      <c r="I5" s="3"/>
      <c r="J5" s="3">
        <f>+E5-I5</f>
        <v>399000</v>
      </c>
      <c r="K5" s="3">
        <f t="shared" si="5"/>
        <v>0</v>
      </c>
      <c r="L5" s="25">
        <f t="shared" si="6"/>
        <v>1</v>
      </c>
      <c r="M5" s="11">
        <v>806000</v>
      </c>
      <c r="N5" s="11">
        <v>802000</v>
      </c>
      <c r="O5" s="3">
        <f>+N5-E5</f>
        <v>403000</v>
      </c>
      <c r="P5" s="3">
        <f t="shared" ref="P5:P14" si="15">J5+O5</f>
        <v>802000</v>
      </c>
      <c r="Q5" s="3">
        <f t="shared" si="10"/>
        <v>0</v>
      </c>
      <c r="R5" s="23">
        <f t="shared" si="11"/>
        <v>1</v>
      </c>
      <c r="S5" s="27"/>
      <c r="T5" s="17" t="s">
        <v>29</v>
      </c>
    </row>
    <row r="6" spans="1:20" ht="18" x14ac:dyDescent="0.25">
      <c r="A6" s="18"/>
      <c r="B6" s="9" t="s">
        <v>2</v>
      </c>
      <c r="C6" s="10" t="s">
        <v>5</v>
      </c>
      <c r="D6" s="3">
        <v>120060</v>
      </c>
      <c r="E6" s="3">
        <v>120060</v>
      </c>
      <c r="F6" s="3">
        <v>595954.68000000005</v>
      </c>
      <c r="G6" s="3"/>
      <c r="H6" s="3"/>
      <c r="I6" s="3">
        <v>495</v>
      </c>
      <c r="J6" s="3">
        <f t="shared" ref="J6:J12" si="16">+E6-I6</f>
        <v>119565</v>
      </c>
      <c r="K6" s="3">
        <f>E6-J6</f>
        <v>495</v>
      </c>
      <c r="L6" s="25">
        <f t="shared" si="6"/>
        <v>0.99587706146926536</v>
      </c>
      <c r="M6" s="11">
        <v>261000</v>
      </c>
      <c r="N6" s="11">
        <v>261000</v>
      </c>
      <c r="O6" s="3">
        <f t="shared" ref="O6:O12" si="17">+N6-E6</f>
        <v>140940</v>
      </c>
      <c r="P6" s="3">
        <f t="shared" si="15"/>
        <v>260505</v>
      </c>
      <c r="Q6" s="3">
        <f t="shared" si="10"/>
        <v>495</v>
      </c>
      <c r="R6" s="23">
        <f t="shared" si="11"/>
        <v>0.99810344827586206</v>
      </c>
      <c r="S6" s="27"/>
      <c r="T6" s="17" t="s">
        <v>29</v>
      </c>
    </row>
    <row r="7" spans="1:20" ht="18" x14ac:dyDescent="0.25">
      <c r="A7" s="18"/>
      <c r="B7" s="9" t="s">
        <v>2</v>
      </c>
      <c r="C7" s="10" t="s">
        <v>6</v>
      </c>
      <c r="D7" s="3"/>
      <c r="E7" s="3"/>
      <c r="F7" s="3"/>
      <c r="G7" s="3"/>
      <c r="H7" s="3"/>
      <c r="I7" s="3"/>
      <c r="J7" s="3">
        <f t="shared" si="16"/>
        <v>0</v>
      </c>
      <c r="K7" s="3">
        <f t="shared" si="5"/>
        <v>0</v>
      </c>
      <c r="L7" s="25" t="e">
        <f t="shared" si="6"/>
        <v>#DIV/0!</v>
      </c>
      <c r="M7" s="11"/>
      <c r="N7" s="11"/>
      <c r="O7" s="3">
        <f t="shared" si="17"/>
        <v>0</v>
      </c>
      <c r="P7" s="3">
        <f t="shared" si="15"/>
        <v>0</v>
      </c>
      <c r="Q7" s="3">
        <f t="shared" si="10"/>
        <v>0</v>
      </c>
      <c r="R7" s="23" t="e">
        <f t="shared" si="11"/>
        <v>#DIV/0!</v>
      </c>
      <c r="S7" s="27"/>
      <c r="T7" s="17" t="s">
        <v>29</v>
      </c>
    </row>
    <row r="8" spans="1:20" ht="18" x14ac:dyDescent="0.25">
      <c r="A8" s="18"/>
      <c r="B8" s="9" t="s">
        <v>2</v>
      </c>
      <c r="C8" s="12" t="s">
        <v>7</v>
      </c>
      <c r="D8" s="3"/>
      <c r="E8" s="3"/>
      <c r="F8" s="3"/>
      <c r="G8" s="3"/>
      <c r="H8" s="3"/>
      <c r="I8" s="3"/>
      <c r="J8" s="3">
        <f t="shared" si="16"/>
        <v>0</v>
      </c>
      <c r="K8" s="3">
        <f t="shared" si="5"/>
        <v>0</v>
      </c>
      <c r="L8" s="25" t="e">
        <f t="shared" si="6"/>
        <v>#DIV/0!</v>
      </c>
      <c r="M8" s="11"/>
      <c r="N8" s="11"/>
      <c r="O8" s="3">
        <f t="shared" si="17"/>
        <v>0</v>
      </c>
      <c r="P8" s="3">
        <f t="shared" si="15"/>
        <v>0</v>
      </c>
      <c r="Q8" s="3">
        <f t="shared" si="10"/>
        <v>0</v>
      </c>
      <c r="R8" s="23" t="e">
        <f t="shared" si="11"/>
        <v>#DIV/0!</v>
      </c>
      <c r="S8" s="27"/>
      <c r="T8" s="17" t="s">
        <v>29</v>
      </c>
    </row>
    <row r="9" spans="1:20" ht="18" x14ac:dyDescent="0.25">
      <c r="A9" s="18"/>
      <c r="B9" s="9" t="s">
        <v>2</v>
      </c>
      <c r="C9" s="12" t="s">
        <v>8</v>
      </c>
      <c r="D9" s="3"/>
      <c r="E9" s="3"/>
      <c r="F9" s="3"/>
      <c r="G9" s="3"/>
      <c r="H9" s="3"/>
      <c r="I9" s="3"/>
      <c r="J9" s="3">
        <f t="shared" si="16"/>
        <v>0</v>
      </c>
      <c r="K9" s="3">
        <f t="shared" si="5"/>
        <v>0</v>
      </c>
      <c r="L9" s="25" t="e">
        <f t="shared" si="6"/>
        <v>#DIV/0!</v>
      </c>
      <c r="M9" s="11"/>
      <c r="N9" s="11"/>
      <c r="O9" s="3">
        <f t="shared" si="17"/>
        <v>0</v>
      </c>
      <c r="P9" s="3">
        <f t="shared" si="15"/>
        <v>0</v>
      </c>
      <c r="Q9" s="3">
        <f t="shared" si="10"/>
        <v>0</v>
      </c>
      <c r="R9" s="23" t="e">
        <f t="shared" si="11"/>
        <v>#DIV/0!</v>
      </c>
      <c r="S9" s="27"/>
      <c r="T9" s="17" t="s">
        <v>29</v>
      </c>
    </row>
    <row r="10" spans="1:20" ht="18" x14ac:dyDescent="0.25">
      <c r="A10" s="18"/>
      <c r="B10" s="9" t="s">
        <v>2</v>
      </c>
      <c r="C10" s="12" t="s">
        <v>9</v>
      </c>
      <c r="D10" s="3">
        <v>5500</v>
      </c>
      <c r="E10" s="3">
        <v>9500</v>
      </c>
      <c r="F10" s="3">
        <v>25458.9</v>
      </c>
      <c r="G10" s="3"/>
      <c r="H10" s="3"/>
      <c r="I10" s="3"/>
      <c r="J10" s="3">
        <f t="shared" si="16"/>
        <v>9500</v>
      </c>
      <c r="K10" s="3">
        <f t="shared" si="5"/>
        <v>0</v>
      </c>
      <c r="L10" s="25">
        <f t="shared" si="6"/>
        <v>1</v>
      </c>
      <c r="M10" s="11">
        <v>13000</v>
      </c>
      <c r="N10" s="11">
        <v>17000</v>
      </c>
      <c r="O10" s="3">
        <f t="shared" si="17"/>
        <v>7500</v>
      </c>
      <c r="P10" s="3">
        <f t="shared" si="15"/>
        <v>17000</v>
      </c>
      <c r="Q10" s="3">
        <f t="shared" si="10"/>
        <v>0</v>
      </c>
      <c r="R10" s="23">
        <f t="shared" si="11"/>
        <v>1</v>
      </c>
      <c r="S10" s="27"/>
      <c r="T10" s="17" t="s">
        <v>29</v>
      </c>
    </row>
    <row r="11" spans="1:20" ht="18" x14ac:dyDescent="0.25">
      <c r="A11" s="18"/>
      <c r="B11" s="9" t="s">
        <v>2</v>
      </c>
      <c r="C11" s="12" t="s">
        <v>10</v>
      </c>
      <c r="D11" s="3">
        <v>4000</v>
      </c>
      <c r="E11" s="3">
        <v>4000</v>
      </c>
      <c r="F11" s="3">
        <v>5327.76</v>
      </c>
      <c r="G11" s="3"/>
      <c r="H11" s="3"/>
      <c r="I11" s="3"/>
      <c r="J11" s="3">
        <f t="shared" si="16"/>
        <v>4000</v>
      </c>
      <c r="K11" s="3">
        <f t="shared" si="5"/>
        <v>0</v>
      </c>
      <c r="L11" s="25">
        <f t="shared" si="6"/>
        <v>1</v>
      </c>
      <c r="M11" s="11">
        <v>8000</v>
      </c>
      <c r="N11" s="11">
        <v>8000</v>
      </c>
      <c r="O11" s="3">
        <f t="shared" si="17"/>
        <v>4000</v>
      </c>
      <c r="P11" s="3">
        <f t="shared" si="15"/>
        <v>8000</v>
      </c>
      <c r="Q11" s="3">
        <f t="shared" si="10"/>
        <v>0</v>
      </c>
      <c r="R11" s="23">
        <f t="shared" si="11"/>
        <v>1</v>
      </c>
      <c r="S11" s="27"/>
      <c r="T11" s="17" t="s">
        <v>29</v>
      </c>
    </row>
    <row r="12" spans="1:20" ht="18" x14ac:dyDescent="0.25">
      <c r="A12" s="18"/>
      <c r="B12" s="9" t="s">
        <v>2</v>
      </c>
      <c r="C12" s="8" t="s">
        <v>11</v>
      </c>
      <c r="D12" s="5">
        <v>7000</v>
      </c>
      <c r="E12" s="5">
        <v>7000</v>
      </c>
      <c r="F12" s="5">
        <v>26151</v>
      </c>
      <c r="G12" s="5"/>
      <c r="H12" s="5"/>
      <c r="I12" s="5"/>
      <c r="J12" s="3">
        <f t="shared" si="16"/>
        <v>7000</v>
      </c>
      <c r="K12" s="3">
        <f t="shared" si="5"/>
        <v>0</v>
      </c>
      <c r="L12" s="25">
        <f t="shared" si="6"/>
        <v>1</v>
      </c>
      <c r="M12" s="4">
        <v>12000</v>
      </c>
      <c r="N12" s="4">
        <v>12000</v>
      </c>
      <c r="O12" s="3">
        <f t="shared" si="17"/>
        <v>5000</v>
      </c>
      <c r="P12" s="5">
        <f t="shared" si="15"/>
        <v>12000</v>
      </c>
      <c r="Q12" s="5">
        <f t="shared" si="10"/>
        <v>0</v>
      </c>
      <c r="R12" s="24">
        <f t="shared" si="11"/>
        <v>1</v>
      </c>
      <c r="S12" s="28"/>
      <c r="T12" s="17" t="s">
        <v>29</v>
      </c>
    </row>
    <row r="13" spans="1:20" ht="18" x14ac:dyDescent="0.25">
      <c r="A13" s="18"/>
      <c r="B13" s="9" t="s">
        <v>2</v>
      </c>
      <c r="C13" s="8" t="s">
        <v>12</v>
      </c>
      <c r="D13" s="5"/>
      <c r="E13" s="5"/>
      <c r="F13" s="5"/>
      <c r="G13" s="5"/>
      <c r="H13" s="5"/>
      <c r="I13" s="5"/>
      <c r="J13" s="3"/>
      <c r="K13" s="3">
        <f t="shared" si="5"/>
        <v>0</v>
      </c>
      <c r="L13" s="25" t="e">
        <f t="shared" si="6"/>
        <v>#DIV/0!</v>
      </c>
      <c r="M13" s="4"/>
      <c r="N13" s="4"/>
      <c r="O13" s="5"/>
      <c r="P13" s="5">
        <f t="shared" si="15"/>
        <v>0</v>
      </c>
      <c r="Q13" s="5">
        <f t="shared" si="10"/>
        <v>0</v>
      </c>
      <c r="R13" s="24" t="e">
        <f t="shared" si="11"/>
        <v>#DIV/0!</v>
      </c>
      <c r="S13" s="28"/>
      <c r="T13" s="17" t="s">
        <v>29</v>
      </c>
    </row>
    <row r="14" spans="1:20" ht="18" x14ac:dyDescent="0.25">
      <c r="A14" s="18"/>
      <c r="B14" s="9" t="s">
        <v>2</v>
      </c>
      <c r="C14" s="8" t="s">
        <v>13</v>
      </c>
      <c r="D14" s="5"/>
      <c r="E14" s="5"/>
      <c r="F14" s="5"/>
      <c r="G14" s="5"/>
      <c r="H14" s="5"/>
      <c r="I14" s="5"/>
      <c r="J14" s="3"/>
      <c r="K14" s="3">
        <f t="shared" si="5"/>
        <v>0</v>
      </c>
      <c r="L14" s="25" t="e">
        <f t="shared" si="6"/>
        <v>#DIV/0!</v>
      </c>
      <c r="M14" s="4"/>
      <c r="N14" s="4"/>
      <c r="O14" s="5"/>
      <c r="P14" s="5">
        <f t="shared" si="15"/>
        <v>0</v>
      </c>
      <c r="Q14" s="5">
        <f t="shared" si="10"/>
        <v>0</v>
      </c>
      <c r="R14" s="24" t="e">
        <f t="shared" si="11"/>
        <v>#DIV/0!</v>
      </c>
      <c r="S14" s="28"/>
      <c r="T14" s="17" t="s">
        <v>29</v>
      </c>
    </row>
    <row r="15" spans="1:20" ht="60" customHeight="1" x14ac:dyDescent="0.25">
      <c r="A15" s="18"/>
      <c r="B15" s="1" t="s">
        <v>32</v>
      </c>
      <c r="C15" s="2" t="s">
        <v>33</v>
      </c>
      <c r="D15" s="3">
        <f t="shared" ref="D15:F15" si="18">D16+D24+D25+D26</f>
        <v>3219840</v>
      </c>
      <c r="E15" s="3">
        <f t="shared" si="18"/>
        <v>3219840</v>
      </c>
      <c r="F15" s="3">
        <f t="shared" si="18"/>
        <v>1540502.3299999998</v>
      </c>
      <c r="G15" s="3">
        <f>G16+G24+G25+G26</f>
        <v>0</v>
      </c>
      <c r="H15" s="3">
        <f t="shared" ref="H15:J15" si="19">H16+H24+H25+H26</f>
        <v>0</v>
      </c>
      <c r="I15" s="3">
        <f t="shared" si="19"/>
        <v>145979.65999999997</v>
      </c>
      <c r="J15" s="3">
        <f t="shared" si="19"/>
        <v>3073860.34</v>
      </c>
      <c r="K15" s="3">
        <f t="shared" ref="K15:K26" si="20">E15-J15</f>
        <v>145979.66000000015</v>
      </c>
      <c r="L15" s="25">
        <f t="shared" ref="L15:L26" si="21">J15/E15</f>
        <v>0.95466244906579201</v>
      </c>
      <c r="M15" s="6">
        <f t="shared" ref="M15:P15" si="22">M16+M24+M25+M26</f>
        <v>6500000</v>
      </c>
      <c r="N15" s="6">
        <f t="shared" si="22"/>
        <v>6500000</v>
      </c>
      <c r="O15" s="3">
        <f t="shared" si="22"/>
        <v>3280160</v>
      </c>
      <c r="P15" s="3">
        <f t="shared" si="22"/>
        <v>6354020.3399999999</v>
      </c>
      <c r="Q15" s="3">
        <f t="shared" ref="Q15:Q26" si="23">N15-P15</f>
        <v>145979.66000000015</v>
      </c>
      <c r="R15" s="23">
        <f t="shared" ref="R15:R26" si="24">P15/N15</f>
        <v>0.97754159076923075</v>
      </c>
      <c r="S15" s="27"/>
      <c r="T15" s="17" t="s">
        <v>29</v>
      </c>
    </row>
    <row r="16" spans="1:20" ht="18" x14ac:dyDescent="0.25">
      <c r="A16" s="18"/>
      <c r="B16" s="7" t="s">
        <v>2</v>
      </c>
      <c r="C16" s="8" t="s">
        <v>3</v>
      </c>
      <c r="D16" s="5">
        <f>SUM(D17:D23)</f>
        <v>3114840</v>
      </c>
      <c r="E16" s="5">
        <f>SUM(E17:E23)</f>
        <v>3114840</v>
      </c>
      <c r="F16" s="5">
        <f t="shared" ref="F16:M16" si="25">SUM(F17:F23)</f>
        <v>1514351.3299999998</v>
      </c>
      <c r="G16" s="5">
        <f t="shared" si="25"/>
        <v>0</v>
      </c>
      <c r="H16" s="5">
        <f t="shared" si="25"/>
        <v>0</v>
      </c>
      <c r="I16" s="5">
        <f t="shared" si="25"/>
        <v>145979.65999999997</v>
      </c>
      <c r="J16" s="5">
        <f t="shared" si="25"/>
        <v>2968860.34</v>
      </c>
      <c r="K16" s="3">
        <f t="shared" si="20"/>
        <v>145979.66000000015</v>
      </c>
      <c r="L16" s="25">
        <f t="shared" si="21"/>
        <v>0.95313413851112738</v>
      </c>
      <c r="M16" s="4">
        <f t="shared" ref="M16:T16" si="26">SUM(M17:M23)</f>
        <v>6395000</v>
      </c>
      <c r="N16" s="4">
        <f t="shared" si="26"/>
        <v>6395000</v>
      </c>
      <c r="O16" s="4">
        <f t="shared" si="26"/>
        <v>3280160</v>
      </c>
      <c r="P16" s="4">
        <f t="shared" si="26"/>
        <v>6249020.3399999999</v>
      </c>
      <c r="Q16" s="3">
        <f t="shared" si="23"/>
        <v>145979.66000000015</v>
      </c>
      <c r="R16" s="24">
        <f t="shared" si="24"/>
        <v>0.9771728444096951</v>
      </c>
      <c r="S16" s="28"/>
      <c r="T16" s="17" t="s">
        <v>29</v>
      </c>
    </row>
    <row r="17" spans="1:20" ht="18" x14ac:dyDescent="0.25">
      <c r="A17" s="18"/>
      <c r="B17" s="9" t="s">
        <v>2</v>
      </c>
      <c r="C17" s="10" t="s">
        <v>4</v>
      </c>
      <c r="D17" s="3"/>
      <c r="E17" s="3"/>
      <c r="F17" s="3">
        <v>887609.99</v>
      </c>
      <c r="G17" s="3"/>
      <c r="H17" s="3"/>
      <c r="I17" s="3"/>
      <c r="J17" s="3"/>
      <c r="K17" s="3">
        <f t="shared" si="20"/>
        <v>0</v>
      </c>
      <c r="L17" s="25" t="e">
        <f t="shared" si="21"/>
        <v>#DIV/0!</v>
      </c>
      <c r="M17" s="11"/>
      <c r="N17" s="11"/>
      <c r="O17" s="3"/>
      <c r="P17" s="3">
        <f t="shared" ref="P17:P26" si="27">J17+O17</f>
        <v>0</v>
      </c>
      <c r="Q17" s="3">
        <f t="shared" si="23"/>
        <v>0</v>
      </c>
      <c r="R17" s="23" t="e">
        <f t="shared" si="24"/>
        <v>#DIV/0!</v>
      </c>
      <c r="S17" s="27"/>
      <c r="T17" s="17" t="s">
        <v>29</v>
      </c>
    </row>
    <row r="18" spans="1:20" ht="18" x14ac:dyDescent="0.25">
      <c r="A18" s="18"/>
      <c r="B18" s="9" t="s">
        <v>2</v>
      </c>
      <c r="C18" s="10" t="s">
        <v>5</v>
      </c>
      <c r="D18" s="3">
        <v>3094840</v>
      </c>
      <c r="E18" s="3">
        <v>3090840</v>
      </c>
      <c r="F18" s="3">
        <v>595954.68000000005</v>
      </c>
      <c r="G18" s="3"/>
      <c r="H18" s="3"/>
      <c r="I18" s="3">
        <v>145979.65999999997</v>
      </c>
      <c r="J18" s="3">
        <f>+E18-I18</f>
        <v>2944860.34</v>
      </c>
      <c r="K18" s="3">
        <f t="shared" si="20"/>
        <v>145979.66000000015</v>
      </c>
      <c r="L18" s="25">
        <f t="shared" si="21"/>
        <v>0.95277023074633427</v>
      </c>
      <c r="M18" s="11">
        <v>6316000</v>
      </c>
      <c r="N18" s="11">
        <v>6312000</v>
      </c>
      <c r="O18" s="3">
        <v>3221160</v>
      </c>
      <c r="P18" s="3">
        <f t="shared" si="27"/>
        <v>6166020.3399999999</v>
      </c>
      <c r="Q18" s="3">
        <f t="shared" si="23"/>
        <v>145979.66000000015</v>
      </c>
      <c r="R18" s="23">
        <f t="shared" si="24"/>
        <v>0.97687267743979722</v>
      </c>
      <c r="S18" s="27"/>
      <c r="T18" s="17" t="s">
        <v>29</v>
      </c>
    </row>
    <row r="19" spans="1:20" ht="18" x14ac:dyDescent="0.25">
      <c r="A19" s="18"/>
      <c r="B19" s="9" t="s">
        <v>2</v>
      </c>
      <c r="C19" s="10" t="s">
        <v>6</v>
      </c>
      <c r="D19" s="3"/>
      <c r="E19" s="3"/>
      <c r="F19" s="3"/>
      <c r="G19" s="3"/>
      <c r="H19" s="3"/>
      <c r="I19" s="3"/>
      <c r="J19" s="3">
        <f t="shared" ref="J19:J24" si="28">+E19-I19</f>
        <v>0</v>
      </c>
      <c r="K19" s="3">
        <f t="shared" si="20"/>
        <v>0</v>
      </c>
      <c r="L19" s="25" t="e">
        <f t="shared" si="21"/>
        <v>#DIV/0!</v>
      </c>
      <c r="M19" s="11"/>
      <c r="N19" s="11"/>
      <c r="O19" s="3">
        <v>0</v>
      </c>
      <c r="P19" s="3">
        <f t="shared" si="27"/>
        <v>0</v>
      </c>
      <c r="Q19" s="3">
        <f t="shared" si="23"/>
        <v>0</v>
      </c>
      <c r="R19" s="23" t="e">
        <f t="shared" si="24"/>
        <v>#DIV/0!</v>
      </c>
      <c r="S19" s="27"/>
      <c r="T19" s="17" t="s">
        <v>29</v>
      </c>
    </row>
    <row r="20" spans="1:20" ht="18" x14ac:dyDescent="0.25">
      <c r="A20" s="18"/>
      <c r="B20" s="9" t="s">
        <v>2</v>
      </c>
      <c r="C20" s="12" t="s">
        <v>7</v>
      </c>
      <c r="D20" s="3"/>
      <c r="E20" s="3"/>
      <c r="F20" s="3"/>
      <c r="G20" s="3"/>
      <c r="H20" s="3"/>
      <c r="I20" s="3"/>
      <c r="J20" s="3">
        <f t="shared" si="28"/>
        <v>0</v>
      </c>
      <c r="K20" s="3">
        <f t="shared" si="20"/>
        <v>0</v>
      </c>
      <c r="L20" s="25" t="e">
        <f t="shared" si="21"/>
        <v>#DIV/0!</v>
      </c>
      <c r="M20" s="11"/>
      <c r="N20" s="11"/>
      <c r="O20" s="3">
        <v>0</v>
      </c>
      <c r="P20" s="3">
        <f t="shared" si="27"/>
        <v>0</v>
      </c>
      <c r="Q20" s="3">
        <f t="shared" si="23"/>
        <v>0</v>
      </c>
      <c r="R20" s="23" t="e">
        <f t="shared" si="24"/>
        <v>#DIV/0!</v>
      </c>
      <c r="S20" s="27"/>
      <c r="T20" s="17" t="s">
        <v>29</v>
      </c>
    </row>
    <row r="21" spans="1:20" ht="18" x14ac:dyDescent="0.25">
      <c r="A21" s="18"/>
      <c r="B21" s="9" t="s">
        <v>2</v>
      </c>
      <c r="C21" s="12" t="s">
        <v>8</v>
      </c>
      <c r="D21" s="3"/>
      <c r="E21" s="3"/>
      <c r="F21" s="3"/>
      <c r="G21" s="3"/>
      <c r="H21" s="3"/>
      <c r="I21" s="3"/>
      <c r="J21" s="3">
        <f t="shared" si="28"/>
        <v>0</v>
      </c>
      <c r="K21" s="3">
        <f t="shared" si="20"/>
        <v>0</v>
      </c>
      <c r="L21" s="25" t="e">
        <f t="shared" si="21"/>
        <v>#DIV/0!</v>
      </c>
      <c r="M21" s="11"/>
      <c r="N21" s="11"/>
      <c r="O21" s="3">
        <v>0</v>
      </c>
      <c r="P21" s="3">
        <f t="shared" si="27"/>
        <v>0</v>
      </c>
      <c r="Q21" s="3">
        <f t="shared" si="23"/>
        <v>0</v>
      </c>
      <c r="R21" s="23" t="e">
        <f t="shared" si="24"/>
        <v>#DIV/0!</v>
      </c>
      <c r="S21" s="27"/>
      <c r="T21" s="17" t="s">
        <v>29</v>
      </c>
    </row>
    <row r="22" spans="1:20" ht="18" x14ac:dyDescent="0.25">
      <c r="A22" s="18"/>
      <c r="B22" s="9" t="s">
        <v>2</v>
      </c>
      <c r="C22" s="12" t="s">
        <v>9</v>
      </c>
      <c r="D22" s="3">
        <v>15000</v>
      </c>
      <c r="E22" s="3">
        <v>19000</v>
      </c>
      <c r="F22" s="3">
        <v>25458.9</v>
      </c>
      <c r="G22" s="3"/>
      <c r="H22" s="3"/>
      <c r="I22" s="3"/>
      <c r="J22" s="3">
        <f t="shared" si="28"/>
        <v>19000</v>
      </c>
      <c r="K22" s="3">
        <f t="shared" si="20"/>
        <v>0</v>
      </c>
      <c r="L22" s="25">
        <f t="shared" si="21"/>
        <v>1</v>
      </c>
      <c r="M22" s="11">
        <v>30000</v>
      </c>
      <c r="N22" s="11">
        <v>34000</v>
      </c>
      <c r="O22" s="3">
        <v>15000</v>
      </c>
      <c r="P22" s="3">
        <f t="shared" si="27"/>
        <v>34000</v>
      </c>
      <c r="Q22" s="3">
        <f t="shared" si="23"/>
        <v>0</v>
      </c>
      <c r="R22" s="23">
        <f t="shared" si="24"/>
        <v>1</v>
      </c>
      <c r="S22" s="27"/>
      <c r="T22" s="17" t="s">
        <v>29</v>
      </c>
    </row>
    <row r="23" spans="1:20" ht="18" x14ac:dyDescent="0.25">
      <c r="A23" s="18"/>
      <c r="B23" s="9" t="s">
        <v>2</v>
      </c>
      <c r="C23" s="12" t="s">
        <v>10</v>
      </c>
      <c r="D23" s="3">
        <v>5000</v>
      </c>
      <c r="E23" s="3">
        <v>5000</v>
      </c>
      <c r="F23" s="3">
        <v>5327.76</v>
      </c>
      <c r="G23" s="3"/>
      <c r="H23" s="3"/>
      <c r="I23" s="3"/>
      <c r="J23" s="3">
        <f t="shared" si="28"/>
        <v>5000</v>
      </c>
      <c r="K23" s="3">
        <f t="shared" si="20"/>
        <v>0</v>
      </c>
      <c r="L23" s="25">
        <f t="shared" si="21"/>
        <v>1</v>
      </c>
      <c r="M23" s="11">
        <v>49000</v>
      </c>
      <c r="N23" s="11">
        <v>49000</v>
      </c>
      <c r="O23" s="3">
        <v>44000</v>
      </c>
      <c r="P23" s="3">
        <f t="shared" si="27"/>
        <v>49000</v>
      </c>
      <c r="Q23" s="3">
        <f t="shared" si="23"/>
        <v>0</v>
      </c>
      <c r="R23" s="23">
        <f t="shared" si="24"/>
        <v>1</v>
      </c>
      <c r="S23" s="27"/>
      <c r="T23" s="17" t="s">
        <v>29</v>
      </c>
    </row>
    <row r="24" spans="1:20" ht="18" x14ac:dyDescent="0.25">
      <c r="A24" s="18"/>
      <c r="B24" s="9" t="s">
        <v>2</v>
      </c>
      <c r="C24" s="8" t="s">
        <v>11</v>
      </c>
      <c r="D24" s="5">
        <v>105000</v>
      </c>
      <c r="E24" s="5">
        <v>105000</v>
      </c>
      <c r="F24" s="5">
        <v>26151</v>
      </c>
      <c r="G24" s="5"/>
      <c r="H24" s="5"/>
      <c r="I24" s="5"/>
      <c r="J24" s="3">
        <f t="shared" si="28"/>
        <v>105000</v>
      </c>
      <c r="K24" s="3">
        <f t="shared" si="20"/>
        <v>0</v>
      </c>
      <c r="L24" s="25">
        <f t="shared" si="21"/>
        <v>1</v>
      </c>
      <c r="M24" s="4">
        <v>105000</v>
      </c>
      <c r="N24" s="4">
        <v>105000</v>
      </c>
      <c r="O24" s="3">
        <v>0</v>
      </c>
      <c r="P24" s="5">
        <f t="shared" si="27"/>
        <v>105000</v>
      </c>
      <c r="Q24" s="5">
        <f t="shared" si="23"/>
        <v>0</v>
      </c>
      <c r="R24" s="24">
        <f t="shared" si="24"/>
        <v>1</v>
      </c>
      <c r="S24" s="28"/>
      <c r="T24" s="17" t="s">
        <v>29</v>
      </c>
    </row>
    <row r="25" spans="1:20" ht="18" x14ac:dyDescent="0.25">
      <c r="A25" s="18"/>
      <c r="B25" s="9" t="s">
        <v>2</v>
      </c>
      <c r="C25" s="8" t="s">
        <v>12</v>
      </c>
      <c r="D25" s="5"/>
      <c r="E25" s="5"/>
      <c r="F25" s="5"/>
      <c r="G25" s="5"/>
      <c r="H25" s="5"/>
      <c r="I25" s="5"/>
      <c r="J25" s="3"/>
      <c r="K25" s="3">
        <f t="shared" si="20"/>
        <v>0</v>
      </c>
      <c r="L25" s="25" t="e">
        <f t="shared" si="21"/>
        <v>#DIV/0!</v>
      </c>
      <c r="M25" s="4"/>
      <c r="N25" s="4"/>
      <c r="O25" s="5"/>
      <c r="P25" s="5">
        <f t="shared" si="27"/>
        <v>0</v>
      </c>
      <c r="Q25" s="5">
        <f t="shared" si="23"/>
        <v>0</v>
      </c>
      <c r="R25" s="24" t="e">
        <f t="shared" si="24"/>
        <v>#DIV/0!</v>
      </c>
      <c r="S25" s="28"/>
      <c r="T25" s="17" t="s">
        <v>29</v>
      </c>
    </row>
    <row r="26" spans="1:20" ht="18" x14ac:dyDescent="0.25">
      <c r="A26" s="18"/>
      <c r="B26" s="9" t="s">
        <v>2</v>
      </c>
      <c r="C26" s="8" t="s">
        <v>13</v>
      </c>
      <c r="D26" s="5"/>
      <c r="E26" s="5"/>
      <c r="F26" s="5"/>
      <c r="G26" s="5"/>
      <c r="H26" s="5"/>
      <c r="I26" s="5"/>
      <c r="J26" s="3"/>
      <c r="K26" s="3">
        <f t="shared" si="20"/>
        <v>0</v>
      </c>
      <c r="L26" s="25" t="e">
        <f t="shared" si="21"/>
        <v>#DIV/0!</v>
      </c>
      <c r="M26" s="4"/>
      <c r="N26" s="4"/>
      <c r="O26" s="5"/>
      <c r="P26" s="5">
        <f t="shared" si="27"/>
        <v>0</v>
      </c>
      <c r="Q26" s="5">
        <f t="shared" si="23"/>
        <v>0</v>
      </c>
      <c r="R26" s="24" t="e">
        <f t="shared" si="24"/>
        <v>#DIV/0!</v>
      </c>
      <c r="S26" s="28"/>
      <c r="T26" s="17" t="s">
        <v>29</v>
      </c>
    </row>
  </sheetData>
  <pageMargins left="0.15748031496063" right="0.15748031496063" top="0.39370078740157499" bottom="0.39370078740157499" header="0.39370078740157499" footer="0.39370078740157499"/>
  <pageSetup scale="41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მოსალოდნელი ხარჯები</vt:lpstr>
      <vt:lpstr>'მოსალოდნელი ხარჯები'!Print_Area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2019-05-27T11:05:35Z</dcterms:modified>
</cp:coreProperties>
</file>