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795"/>
  </bookViews>
  <sheets>
    <sheet name="მოსალოდნელი ხარჯები-01 27.05.19" sheetId="2" r:id="rId1"/>
  </sheets>
  <definedNames>
    <definedName name="_xlnm._FilterDatabase" localSheetId="0" hidden="1">'მოსალოდნელი ხარჯები-01 27.05.19'!$A$2:$T$14</definedName>
    <definedName name="DATA1">#REF!</definedName>
    <definedName name="_xlnm.Print_Area" localSheetId="0">'მოსალოდნელი ხარჯები-01 27.05.19'!$B$2:$R$14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N4" i="2" l="1"/>
  <c r="O4" i="2"/>
  <c r="M4" i="2"/>
  <c r="D4" i="2"/>
  <c r="F4" i="2"/>
  <c r="G4" i="2"/>
  <c r="H4" i="2"/>
  <c r="I4" i="2"/>
  <c r="J4" i="2"/>
  <c r="E4" i="2"/>
  <c r="K4" i="2" l="1"/>
  <c r="I3" i="2"/>
  <c r="N3" i="2"/>
  <c r="M3" i="2"/>
  <c r="O3" i="2" l="1"/>
  <c r="H3" i="2"/>
  <c r="G3" i="2"/>
  <c r="F3" i="2"/>
  <c r="D3" i="2"/>
  <c r="L14" i="2"/>
  <c r="L13" i="2"/>
  <c r="P12" i="2"/>
  <c r="P11" i="2"/>
  <c r="P10" i="2"/>
  <c r="P9" i="2"/>
  <c r="L8" i="2"/>
  <c r="L7" i="2"/>
  <c r="P6" i="2"/>
  <c r="Q6" i="2" s="1"/>
  <c r="P5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P7" i="2"/>
  <c r="R7" i="2" s="1"/>
  <c r="K8" i="2"/>
  <c r="P8" i="2"/>
  <c r="R8" i="2" s="1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4" i="2" s="1"/>
  <c r="Q7" i="2"/>
  <c r="Q14" i="2"/>
  <c r="Q8" i="2"/>
  <c r="Q13" i="2"/>
  <c r="J3" i="2"/>
  <c r="L3" i="2" s="1"/>
  <c r="L4" i="2"/>
  <c r="P3" i="2" l="1"/>
  <c r="R4" i="2"/>
  <c r="K3" i="2"/>
  <c r="R3" i="2" l="1"/>
  <c r="Q3" i="2"/>
</calcChain>
</file>

<file path=xl/sharedStrings.xml><?xml version="1.0" encoding="utf-8"?>
<sst xmlns="http://schemas.openxmlformats.org/spreadsheetml/2006/main" count="53" uniqueCount="32">
  <si>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</si>
  <si>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</si>
  <si>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</si>
  <si>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</si>
  <si>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</si>
  <si>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</si>
  <si>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</si>
  <si>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</si>
  <si>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</si>
  <si>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</si>
  <si>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</si>
  <si>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</si>
  <si>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</si>
  <si>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</si>
  <si>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</si>
  <si>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</si>
  <si>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</si>
  <si>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</si>
  <si>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</si>
  <si>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</si>
  <si>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</si>
  <si>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</si>
  <si>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</si>
  <si>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</si>
  <si>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</si>
  <si>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</si>
  <si>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</si>
  <si>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</si>
  <si>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</si>
  <si>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</si>
  <si>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 xml:space="preserve">სამედიცინო საქმიანობის რეგულირების პროგრამა </t>
  </si>
  <si>
    <t>27 01 02 01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</si>
</sst>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0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164" fontId="4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showGridLines="0" tabSelected="1" view="pageBreakPreview" zoomScaleNormal="100" zoomScaleSheetLayoutView="100" workbookViewId="0">
      <pane xSplit="3" ySplit="2" topLeftCell="M3" activePane="bottomRight" state="frozen"/>
      <selection pane="topRight" activeCell="D1" sqref="D1"/>
      <selection pane="bottomLeft" activeCell="A5" sqref="A5"/>
      <selection pane="bottomRight" activeCell="R11" sqref="R11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8.28515625" style="17" hidden="1" customWidth="1"/>
    <col min="7" max="7" width="20.5703125" style="17" hidden="1" customWidth="1"/>
    <col min="8" max="8" width="21.57031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 t="s">
        <v>31</v>
      </c>
      <c r="C3" s="2" t="s">
        <v>30</v>
      </c>
      <c r="D3" s="3">
        <f t="shared" ref="D3" si="0">D4+D12+D13+D14</f>
        <v>1367.5</v>
      </c>
      <c r="E3" s="3">
        <f t="shared" ref="E3" si="1">E4+E12+E13+E14</f>
        <v>1367.5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1.296</v>
      </c>
      <c r="J3" s="3">
        <f t="shared" ref="J3" si="4">J4+J12+J13+J14</f>
        <v>995</v>
      </c>
      <c r="K3" s="3">
        <f t="shared" ref="K3:K14" si="5">E3-J3</f>
        <v>372.5</v>
      </c>
      <c r="L3" s="25">
        <f t="shared" ref="L3:L14" si="6">J3/E3</f>
        <v>0.72760511882998169</v>
      </c>
      <c r="M3" s="6">
        <f t="shared" ref="M3:N3" si="7">M4+M12+M13+M14</f>
        <v>2705</v>
      </c>
      <c r="N3" s="6">
        <f t="shared" si="7"/>
        <v>2705</v>
      </c>
      <c r="O3" s="3">
        <f t="shared" ref="O3" si="8">O4+O12+O13+O14</f>
        <v>1710</v>
      </c>
      <c r="P3" s="3">
        <f t="shared" ref="P3" si="9">P4+P12+P13+P14</f>
        <v>2705</v>
      </c>
      <c r="Q3" s="3">
        <f t="shared" ref="Q3:Q14" si="10">N3-P3</f>
        <v>0</v>
      </c>
      <c r="R3" s="23">
        <f t="shared" ref="R3:R14" si="11">P3/N3</f>
        <v>1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1347.5</v>
      </c>
      <c r="E4" s="5">
        <f>SUM(E5:E11)</f>
        <v>1347.5</v>
      </c>
      <c r="F4" s="5">
        <f t="shared" ref="F4:M4" si="12">SUM(F5:F11)</f>
        <v>1514351.3299999998</v>
      </c>
      <c r="G4" s="5">
        <f t="shared" si="12"/>
        <v>0</v>
      </c>
      <c r="H4" s="5">
        <f t="shared" si="12"/>
        <v>0</v>
      </c>
      <c r="I4" s="5">
        <f t="shared" si="12"/>
        <v>1.296</v>
      </c>
      <c r="J4" s="5">
        <f t="shared" si="12"/>
        <v>975</v>
      </c>
      <c r="K4" s="3">
        <f t="shared" si="5"/>
        <v>372.5</v>
      </c>
      <c r="L4" s="25">
        <f t="shared" si="6"/>
        <v>0.72356215213358066</v>
      </c>
      <c r="M4" s="4">
        <f t="shared" si="12"/>
        <v>2685</v>
      </c>
      <c r="N4" s="4">
        <f t="shared" ref="N4" si="13">SUM(N5:N11)</f>
        <v>2685</v>
      </c>
      <c r="O4" s="4">
        <f t="shared" ref="O4:P4" si="14">SUM(O5:O11)</f>
        <v>1710</v>
      </c>
      <c r="P4" s="4">
        <f t="shared" si="14"/>
        <v>2685</v>
      </c>
      <c r="Q4" s="3">
        <f t="shared" si="10"/>
        <v>0</v>
      </c>
      <c r="R4" s="24">
        <f t="shared" si="11"/>
        <v>1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>
        <v>1142.5</v>
      </c>
      <c r="E5" s="3">
        <v>1137.5</v>
      </c>
      <c r="F5" s="3">
        <v>887609.99</v>
      </c>
      <c r="G5" s="3"/>
      <c r="H5" s="3"/>
      <c r="I5" s="3"/>
      <c r="J5" s="3">
        <f>630+149</f>
        <v>779</v>
      </c>
      <c r="K5" s="3">
        <f t="shared" si="5"/>
        <v>358.5</v>
      </c>
      <c r="L5" s="25">
        <f t="shared" si="6"/>
        <v>0.68483516483516482</v>
      </c>
      <c r="M5" s="11">
        <v>2285</v>
      </c>
      <c r="N5" s="11">
        <v>2285</v>
      </c>
      <c r="O5" s="29">
        <v>1506</v>
      </c>
      <c r="P5" s="3">
        <f t="shared" ref="P5:P14" si="15">J5+O5</f>
        <v>2285</v>
      </c>
      <c r="Q5" s="3">
        <f t="shared" si="10"/>
        <v>0</v>
      </c>
      <c r="R5" s="23">
        <f t="shared" si="11"/>
        <v>1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>
        <v>190</v>
      </c>
      <c r="E6" s="3">
        <v>190</v>
      </c>
      <c r="F6" s="3">
        <v>595954.68000000005</v>
      </c>
      <c r="G6" s="3"/>
      <c r="H6" s="3"/>
      <c r="I6" s="3">
        <v>1.296</v>
      </c>
      <c r="J6" s="3">
        <v>180</v>
      </c>
      <c r="K6" s="3">
        <f t="shared" si="5"/>
        <v>10</v>
      </c>
      <c r="L6" s="25">
        <f t="shared" si="6"/>
        <v>0.94736842105263153</v>
      </c>
      <c r="M6" s="11">
        <v>380</v>
      </c>
      <c r="N6" s="11">
        <v>380</v>
      </c>
      <c r="O6" s="29">
        <v>200</v>
      </c>
      <c r="P6" s="3">
        <f t="shared" si="15"/>
        <v>380</v>
      </c>
      <c r="Q6" s="3">
        <f t="shared" si="10"/>
        <v>0</v>
      </c>
      <c r="R6" s="23">
        <f t="shared" si="11"/>
        <v>1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/>
      <c r="K7" s="3">
        <f t="shared" si="5"/>
        <v>0</v>
      </c>
      <c r="L7" s="25" t="e">
        <f t="shared" si="6"/>
        <v>#DIV/0!</v>
      </c>
      <c r="M7" s="11"/>
      <c r="N7" s="11"/>
      <c r="O7" s="3"/>
      <c r="P7" s="3">
        <f t="shared" si="15"/>
        <v>0</v>
      </c>
      <c r="Q7" s="3">
        <f t="shared" si="10"/>
        <v>0</v>
      </c>
      <c r="R7" s="23" t="e">
        <f t="shared" si="11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/>
      <c r="K8" s="3">
        <f t="shared" si="5"/>
        <v>0</v>
      </c>
      <c r="L8" s="25" t="e">
        <f t="shared" si="6"/>
        <v>#DIV/0!</v>
      </c>
      <c r="M8" s="11"/>
      <c r="N8" s="11"/>
      <c r="O8" s="3"/>
      <c r="P8" s="3">
        <f t="shared" si="15"/>
        <v>0</v>
      </c>
      <c r="Q8" s="3">
        <f t="shared" si="10"/>
        <v>0</v>
      </c>
      <c r="R8" s="23" t="e">
        <f t="shared" si="11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/>
      <c r="K9" s="3">
        <f t="shared" si="5"/>
        <v>0</v>
      </c>
      <c r="L9" s="25" t="e">
        <f t="shared" si="6"/>
        <v>#DIV/0!</v>
      </c>
      <c r="M9" s="11"/>
      <c r="N9" s="11"/>
      <c r="O9" s="3"/>
      <c r="P9" s="3">
        <f t="shared" si="15"/>
        <v>0</v>
      </c>
      <c r="Q9" s="3">
        <f t="shared" si="10"/>
        <v>0</v>
      </c>
      <c r="R9" s="23" t="e">
        <f t="shared" si="11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>
        <v>10</v>
      </c>
      <c r="E10" s="3">
        <v>15</v>
      </c>
      <c r="F10" s="3">
        <v>25458.9</v>
      </c>
      <c r="G10" s="3"/>
      <c r="H10" s="3"/>
      <c r="I10" s="3"/>
      <c r="J10" s="3">
        <v>15</v>
      </c>
      <c r="K10" s="3">
        <f t="shared" si="5"/>
        <v>0</v>
      </c>
      <c r="L10" s="25">
        <f t="shared" si="6"/>
        <v>1</v>
      </c>
      <c r="M10" s="11">
        <v>15</v>
      </c>
      <c r="N10" s="11">
        <v>15</v>
      </c>
      <c r="O10" s="3">
        <v>0</v>
      </c>
      <c r="P10" s="3">
        <f t="shared" si="15"/>
        <v>15</v>
      </c>
      <c r="Q10" s="3">
        <f t="shared" si="10"/>
        <v>0</v>
      </c>
      <c r="R10" s="23">
        <f t="shared" si="11"/>
        <v>1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>
        <v>5</v>
      </c>
      <c r="E11" s="3">
        <v>5</v>
      </c>
      <c r="F11" s="3">
        <v>5327.76</v>
      </c>
      <c r="G11" s="3"/>
      <c r="H11" s="3"/>
      <c r="I11" s="3"/>
      <c r="J11" s="3">
        <v>1</v>
      </c>
      <c r="K11" s="3">
        <f t="shared" si="5"/>
        <v>4</v>
      </c>
      <c r="L11" s="25">
        <f t="shared" si="6"/>
        <v>0.2</v>
      </c>
      <c r="M11" s="11">
        <v>5</v>
      </c>
      <c r="N11" s="11">
        <v>5</v>
      </c>
      <c r="O11" s="3">
        <v>4</v>
      </c>
      <c r="P11" s="3">
        <f t="shared" si="15"/>
        <v>5</v>
      </c>
      <c r="Q11" s="3">
        <f t="shared" si="10"/>
        <v>0</v>
      </c>
      <c r="R11" s="23">
        <f t="shared" si="11"/>
        <v>1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5">
        <v>20</v>
      </c>
      <c r="E12" s="5">
        <v>20</v>
      </c>
      <c r="F12" s="5">
        <v>26151</v>
      </c>
      <c r="G12" s="5"/>
      <c r="H12" s="5"/>
      <c r="I12" s="5"/>
      <c r="J12" s="3">
        <v>20</v>
      </c>
      <c r="K12" s="3">
        <f t="shared" si="5"/>
        <v>0</v>
      </c>
      <c r="L12" s="25">
        <f t="shared" si="6"/>
        <v>1</v>
      </c>
      <c r="M12" s="4">
        <v>20</v>
      </c>
      <c r="N12" s="4">
        <v>20</v>
      </c>
      <c r="O12" s="5">
        <v>0</v>
      </c>
      <c r="P12" s="5">
        <f t="shared" si="15"/>
        <v>20</v>
      </c>
      <c r="Q12" s="5">
        <f t="shared" si="10"/>
        <v>0</v>
      </c>
      <c r="R12" s="24">
        <f t="shared" si="11"/>
        <v>1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5"/>
        <v>0</v>
      </c>
      <c r="Q13" s="5">
        <f t="shared" si="10"/>
        <v>0</v>
      </c>
      <c r="R13" s="24" t="e">
        <f t="shared" si="11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5"/>
        <v>0</v>
      </c>
      <c r="Q14" s="5">
        <f t="shared" si="10"/>
        <v>0</v>
      </c>
      <c r="R14" s="24" t="e">
        <f t="shared" si="11"/>
        <v>#DIV/0!</v>
      </c>
      <c r="S14" s="28"/>
      <c r="T14" s="17" t="s">
        <v>29</v>
      </c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ხარჯები-01 27.05.19</vt:lpstr>
      <vt:lpstr>'მოსალოდნელი ხარჯები-01 27.05.19'!Print_Area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2019-05-27T07:18:26Z</dcterms:modified>
</cp:coreProperties>
</file>