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.qvatadze\Desktop\"/>
    </mc:Choice>
  </mc:AlternateContent>
  <bookViews>
    <workbookView xWindow="0" yWindow="0" windowWidth="28770" windowHeight="11760" activeTab="1"/>
  </bookViews>
  <sheets>
    <sheet name="2018 წელი " sheetId="2" r:id="rId1"/>
    <sheet name="ტუბი_2019" sheetId="1" r:id="rId2"/>
    <sheet name="ტუბი_2020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'2018 წელი '!$B$7:$G$20</definedName>
    <definedName name="aprili_maisi" localSheetId="0">#REF!</definedName>
    <definedName name="aprili_maisi" localSheetId="2">#REF!</definedName>
    <definedName name="aprili_maisi">#REF!</definedName>
    <definedName name="çåä" localSheetId="0">#REF!</definedName>
    <definedName name="çåä" localSheetId="2">#REF!</definedName>
    <definedName name="çåä">#REF!</definedName>
    <definedName name="Cjc" localSheetId="0">#REF!</definedName>
    <definedName name="Cjc" localSheetId="2">#REF!</definedName>
    <definedName name="Cjc">#REF!</definedName>
    <definedName name="dan_2" localSheetId="0">#REF!</definedName>
    <definedName name="dan_2" localSheetId="2">#REF!</definedName>
    <definedName name="dan_2">#REF!</definedName>
    <definedName name="_xlnm.Database" localSheetId="0">#REF!</definedName>
    <definedName name="_xlnm.Database" localSheetId="2">#REF!</definedName>
    <definedName name="_xlnm.Database">#REF!</definedName>
    <definedName name="eko_bj" localSheetId="0">#REF!</definedName>
    <definedName name="eko_bj" localSheetId="2">#REF!</definedName>
    <definedName name="eko_bj">#REF!</definedName>
    <definedName name="eko_kv" localSheetId="0">#REF!</definedName>
    <definedName name="eko_kv" localSheetId="2">#REF!</definedName>
    <definedName name="eko_kv">#REF!</definedName>
    <definedName name="end" localSheetId="0">#REF!</definedName>
    <definedName name="end" localSheetId="2">#REF!</definedName>
    <definedName name="end">#REF!</definedName>
    <definedName name="finish">[1]control!$H$1</definedName>
    <definedName name="finish_x">[2]control!$H$3</definedName>
    <definedName name="ft_x_dan" localSheetId="0">[3]xelsh!#REF!</definedName>
    <definedName name="ft_x_dan" localSheetId="2">[3]xelsh!#REF!</definedName>
    <definedName name="ft_x_dan">[3]xelsh!#REF!</definedName>
    <definedName name="Infec" localSheetId="0">#REF!</definedName>
    <definedName name="Infec" localSheetId="2">#REF!</definedName>
    <definedName name="Infec">#REF!</definedName>
    <definedName name="malar_bj" localSheetId="0">#REF!</definedName>
    <definedName name="malar_bj" localSheetId="2">#REF!</definedName>
    <definedName name="malar_bj">#REF!</definedName>
    <definedName name="piv_bb" localSheetId="0">#REF!</definedName>
    <definedName name="piv_bb" localSheetId="2">#REF!</definedName>
    <definedName name="piv_bb">#REF!</definedName>
    <definedName name="_xlnm.Print_Area" localSheetId="0">'2018 წელი '!$A$1:$G$20</definedName>
    <definedName name="_xlnm.Print_Titles" localSheetId="0">'2018 წელი '!$4:$6</definedName>
    <definedName name="shed" localSheetId="0">#REF!</definedName>
    <definedName name="shed" localSheetId="2">#REF!</definedName>
    <definedName name="shed">#REF!</definedName>
    <definedName name="start">[1]control!$G$1</definedName>
    <definedName name="Start_x">[2]control!$G$3</definedName>
    <definedName name="sts" localSheetId="0">[4]xelsh!#REF!</definedName>
    <definedName name="sts" localSheetId="2">[4]xelsh!#REF!</definedName>
    <definedName name="sts">[4]xelsh!#REF!</definedName>
    <definedName name="tbil_lab" localSheetId="0">#REF!</definedName>
    <definedName name="tbil_lab" localSheetId="2">#REF!</definedName>
    <definedName name="tbil_lab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F21" i="1"/>
  <c r="G21" i="1"/>
  <c r="E21" i="1"/>
  <c r="E4" i="1"/>
  <c r="F4" i="3" l="1"/>
  <c r="G4" i="3"/>
  <c r="E4" i="3"/>
  <c r="G9" i="1" l="1"/>
  <c r="G11" i="1" l="1"/>
  <c r="F21" i="3" l="1"/>
  <c r="E21" i="3"/>
  <c r="G5" i="3"/>
  <c r="F4" i="1" l="1"/>
  <c r="C6" i="1" l="1"/>
  <c r="C17" i="1" l="1"/>
  <c r="C9" i="1" s="1"/>
  <c r="C5" i="1" l="1"/>
  <c r="C21" i="1" s="1"/>
</calcChain>
</file>

<file path=xl/comments1.xml><?xml version="1.0" encoding="utf-8"?>
<comments xmlns="http://schemas.openxmlformats.org/spreadsheetml/2006/main">
  <authors>
    <author>Tamar Kvatadze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Tamar Kvatadze:</t>
        </r>
        <r>
          <rPr>
            <sz val="9"/>
            <color indexed="81"/>
            <rFont val="Tahoma"/>
            <family val="2"/>
          </rPr>
          <t xml:space="preserve">
არის ბიუჯეტით ტუბი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Tamar Kvatadze:</t>
        </r>
        <r>
          <rPr>
            <sz val="9"/>
            <color indexed="81"/>
            <rFont val="Tahoma"/>
            <family val="2"/>
          </rPr>
          <t xml:space="preserve">
globali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Tamar Kvatadze:</t>
        </r>
        <r>
          <rPr>
            <sz val="9"/>
            <color indexed="81"/>
            <rFont val="Tahoma"/>
            <family val="2"/>
          </rPr>
          <t xml:space="preserve">
186 226 aris tubdispanseris medikamentebis Tanxa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Tamar Kvatadze:</t>
        </r>
        <r>
          <rPr>
            <sz val="9"/>
            <color indexed="81"/>
            <rFont val="Tahoma"/>
            <family val="2"/>
          </rPr>
          <t xml:space="preserve">
es aris jineqspertebi da aq unda iyos?</t>
        </r>
      </text>
    </comment>
  </commentList>
</comments>
</file>

<file path=xl/comments2.xml><?xml version="1.0" encoding="utf-8"?>
<comments xmlns="http://schemas.openxmlformats.org/spreadsheetml/2006/main">
  <authors>
    <author>Tamar Kvatadze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Tamar Kvatadze:</t>
        </r>
        <r>
          <rPr>
            <sz val="9"/>
            <color indexed="81"/>
            <rFont val="Tahoma"/>
            <family val="2"/>
          </rPr>
          <t xml:space="preserve">
ბიუჯეტით ტუბი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Tamar Kvatadze:</t>
        </r>
        <r>
          <rPr>
            <sz val="9"/>
            <color indexed="81"/>
            <rFont val="Tahoma"/>
            <family val="2"/>
          </rPr>
          <t xml:space="preserve">
გლობალი</t>
        </r>
      </text>
    </comment>
  </commentList>
</comments>
</file>

<file path=xl/sharedStrings.xml><?xml version="1.0" encoding="utf-8"?>
<sst xmlns="http://schemas.openxmlformats.org/spreadsheetml/2006/main" count="82" uniqueCount="54">
  <si>
    <t>ტუბერკულოზის მართვა - 2019</t>
  </si>
  <si>
    <t>ლაბორატორიული კონტროლი და ნახველის ლოჯისტიკა, მ. შ</t>
  </si>
  <si>
    <t>NCLTB</t>
  </si>
  <si>
    <t>NCDC</t>
  </si>
  <si>
    <t xml:space="preserve">შრომის ანაზღაურება </t>
  </si>
  <si>
    <t>სახარჯი მასალა NCDC ლაბორატორიის დამატებითი მოთხოვნა</t>
  </si>
  <si>
    <t>საწვავი (ტრანსპორტირება+ინსენერაცია)</t>
  </si>
  <si>
    <t>ტრანსპორტის ექსპლუატაცია (მოვლა-შენახვის ხარჯები)</t>
  </si>
  <si>
    <t>ფოსტის რეფერალი</t>
  </si>
  <si>
    <t>ფასტის სტრატეგიით</t>
  </si>
  <si>
    <t>რესპირატორები კლინიკებისთვის</t>
  </si>
  <si>
    <t>გაუთვალისწინებელი ხარჯები</t>
  </si>
  <si>
    <t>ტუბერკულოზის პროგრამის რეგიონალური მართვისა და მონიტორინგის კომპონენტი</t>
  </si>
  <si>
    <t>ტუბერკულოზის სამკურნალო პირველი და მეორე რიგის (სრული ღირებულების არა უმეტეს
75%) მედიკამენტების შესყიდვა</t>
  </si>
  <si>
    <t>სენსიტიური და რეზისტენტული ფორმის ტუბერკულოზით დაავადებულ პაციენტთა
მკურნალობაზე დამყოლობის გაუმჯობესების მიზნით, რეზისტენტული ფორმის
ტუბერკულოზით დაავადებულთა ფულადი წახალისების დაფინანსება</t>
  </si>
  <si>
    <t>სულ ბიუჯეტი</t>
  </si>
  <si>
    <t>პროგრამული კოდი</t>
  </si>
  <si>
    <t>დასახელება</t>
  </si>
  <si>
    <t>საქართველოს სახელმწიფო ბიუჯეტი</t>
  </si>
  <si>
    <t xml:space="preserve">საქართველოს მთავრობის დადგენილებით დამტკიცებული ბიუჯეტი </t>
  </si>
  <si>
    <t>საქართველოს მთავრობის დადგენილებით დამტკიცებული ბიუჯეტი (კოდიფიცირებული)</t>
  </si>
  <si>
    <t>საკასო ხარჯი სულ</t>
  </si>
  <si>
    <t>თანხა</t>
  </si>
  <si>
    <t>სულ</t>
  </si>
  <si>
    <t>35030207</t>
  </si>
  <si>
    <t>ტუბერკულოზის მართვის სახელმწიფო</t>
  </si>
  <si>
    <t xml:space="preserve"> ტუბერკულოზის პროგრამის რეგიონალური მართვა და მონიტორინგი</t>
  </si>
  <si>
    <t>ლაბორატორიული კონტროლი და ნახველის ლოჯისტიკა</t>
  </si>
  <si>
    <t xml:space="preserve"> 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</si>
  <si>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ხელფასი</t>
  </si>
  <si>
    <t>საქართველოს ფოსტა</t>
  </si>
  <si>
    <t>საწვავი</t>
  </si>
  <si>
    <t>ავტომანქანების შეკეთება</t>
  </si>
  <si>
    <t>სახარჯი მასალა</t>
  </si>
  <si>
    <t>GeneEpart</t>
  </si>
  <si>
    <t xml:space="preserve"> სს „ტუბერკულოზისა და ფილტვის დაავადებათა ეროვნული ცენტრი“</t>
  </si>
  <si>
    <t xml:space="preserve">ტუბერკულოზის სამკურნალო პირველი და მეორე რიგის (სრული ღირებულების არაუმეტეს 50%) მედიკამენტების შესყიდვა </t>
  </si>
  <si>
    <t xml:space="preserve"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 </t>
  </si>
  <si>
    <t>შრომის ანაზღაურება</t>
  </si>
  <si>
    <t>სხვა ხარჯი</t>
  </si>
  <si>
    <t>27 03 02 06</t>
  </si>
  <si>
    <t xml:space="preserve"> </t>
  </si>
  <si>
    <t xml:space="preserve">ტუბერკულოზის მართვა </t>
  </si>
  <si>
    <t>?????</t>
  </si>
  <si>
    <t>15670000 ????</t>
  </si>
  <si>
    <t>2019 საქართველოს სახელმწიფო ბიუჯეტი</t>
  </si>
  <si>
    <t xml:space="preserve">2019 საქართველოს მთავრობის დადგენილებით დამტკიცებული ბიუჯეტი </t>
  </si>
  <si>
    <t>2019 საქართველოს მთავრობის დადგენილებით დამტკიცებული ბიუჯეტი (კოდიფიცირებული)</t>
  </si>
  <si>
    <t>2019 საკასო ხარჯი სულ</t>
  </si>
  <si>
    <t>ტუბერკულოზის მართვა - 2020</t>
  </si>
  <si>
    <t>2020 საქართველოს სახელმწიფო ბიუჯეტი</t>
  </si>
  <si>
    <t xml:space="preserve">2020 საქართველოს მთავრობის დადგენილებით დამტკიცებული ბიუჯეტი </t>
  </si>
  <si>
    <t>2020 საქართველოს მთავრობის დადგენილებით დამტკიცებული ბიუჯეტი (კოდიფიცირებული)</t>
  </si>
  <si>
    <t>16867000 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</si>
</sst>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sz val="11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charset val="204"/>
      <scheme val="minor"/>
    </font>
    <font>
      <b/>
      <sz val="11"/>
      <color theme="3" tint="-0.499984740745262"/>
      <name val="Sylfaen"/>
      <family val="1"/>
      <charset val="204"/>
    </font>
    <font>
      <b/>
      <sz val="11"/>
      <color theme="3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-0.499984740745262"/>
      <name val="Calibri"/>
      <family val="2"/>
      <charset val="204"/>
      <scheme val="minor"/>
    </font>
    <font>
      <b/>
      <sz val="11"/>
      <color theme="3" tint="-0.499984740745262"/>
      <name val="Sylfaen"/>
      <family val="1"/>
    </font>
    <font>
      <sz val="11"/>
      <color theme="3" tint="-0.499984740745262"/>
      <name val="Sylfaen"/>
      <family val="1"/>
    </font>
    <font>
      <sz val="11"/>
      <name val="Sylfaen"/>
      <family val="1"/>
    </font>
    <font>
      <b/>
      <sz val="11"/>
      <name val="Sylfaen"/>
      <family val="1"/>
    </font>
    <font>
      <b/>
      <sz val="11"/>
      <color rgb="FFFF0000"/>
      <name val="Sylfaen"/>
      <family val="1"/>
      <charset val="204"/>
    </font>
    <font>
      <sz val="10"/>
      <color rgb="FFFF0000"/>
      <name val="Sylfaen"/>
      <family val="1"/>
    </font>
    <font>
      <b/>
      <sz val="10"/>
      <color rgb="FFFF0000"/>
      <name val="Sylfae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 tint="-0.25098422193060094"/>
        </stop>
      </gradient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3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5" fillId="2" borderId="0" applyNumberFormat="0" applyBorder="0" applyAlignment="0" applyProtection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1" applyFont="1" applyFill="1" applyAlignment="1">
      <alignment vertical="center" wrapText="1"/>
    </xf>
    <xf numFmtId="0" fontId="4" fillId="3" borderId="0" xfId="1" applyFont="1" applyFill="1" applyAlignment="1">
      <alignment vertical="center" wrapText="1"/>
    </xf>
    <xf numFmtId="0" fontId="3" fillId="3" borderId="0" xfId="1" applyFill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9" fillId="3" borderId="0" xfId="1" applyFont="1" applyFill="1" applyAlignment="1">
      <alignment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7" fillId="4" borderId="15" xfId="1" applyFont="1" applyFill="1" applyBorder="1" applyAlignment="1">
      <alignment horizontal="center" vertical="center" wrapText="1"/>
    </xf>
    <xf numFmtId="4" fontId="7" fillId="4" borderId="16" xfId="1" applyNumberFormat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vertical="center" wrapText="1"/>
    </xf>
    <xf numFmtId="49" fontId="11" fillId="3" borderId="17" xfId="1" applyNumberFormat="1" applyFont="1" applyFill="1" applyBorder="1" applyAlignment="1">
      <alignment horizontal="center" vertical="center" wrapText="1"/>
    </xf>
    <xf numFmtId="3" fontId="4" fillId="3" borderId="19" xfId="1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>
      <alignment horizontal="left" vertical="center" wrapText="1"/>
    </xf>
    <xf numFmtId="3" fontId="4" fillId="3" borderId="20" xfId="1" applyNumberFormat="1" applyFont="1" applyFill="1" applyBorder="1" applyAlignment="1">
      <alignment horizontal="left" vertical="center" wrapText="1"/>
    </xf>
    <xf numFmtId="4" fontId="13" fillId="3" borderId="20" xfId="1" applyNumberFormat="1" applyFont="1" applyFill="1" applyBorder="1" applyAlignment="1">
      <alignment horizontal="center" vertical="center" wrapText="1"/>
    </xf>
    <xf numFmtId="4" fontId="13" fillId="3" borderId="18" xfId="1" applyNumberFormat="1" applyFont="1" applyFill="1" applyBorder="1" applyAlignment="1">
      <alignment horizontal="center" vertical="center" wrapText="1"/>
    </xf>
    <xf numFmtId="3" fontId="4" fillId="3" borderId="17" xfId="1" applyNumberFormat="1" applyFont="1" applyFill="1" applyBorder="1" applyAlignment="1">
      <alignment horizontal="center" vertical="center" wrapText="1"/>
    </xf>
    <xf numFmtId="4" fontId="12" fillId="3" borderId="20" xfId="1" applyNumberFormat="1" applyFont="1" applyFill="1" applyBorder="1" applyAlignment="1">
      <alignment horizontal="center"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3" fontId="4" fillId="3" borderId="18" xfId="1" applyNumberFormat="1" applyFont="1" applyFill="1" applyBorder="1" applyAlignment="1">
      <alignment horizontal="left" vertical="center" wrapText="1"/>
    </xf>
    <xf numFmtId="4" fontId="15" fillId="3" borderId="20" xfId="1" applyNumberFormat="1" applyFont="1" applyFill="1" applyBorder="1" applyAlignment="1">
      <alignment horizontal="center" vertical="center" wrapText="1"/>
    </xf>
    <xf numFmtId="4" fontId="14" fillId="3" borderId="18" xfId="1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left" vertical="center" wrapText="1"/>
    </xf>
    <xf numFmtId="164" fontId="4" fillId="3" borderId="20" xfId="1" applyNumberFormat="1" applyFont="1" applyFill="1" applyBorder="1" applyAlignment="1">
      <alignment horizontal="left" vertical="center" wrapText="1"/>
    </xf>
    <xf numFmtId="3" fontId="4" fillId="3" borderId="0" xfId="1" applyNumberFormat="1" applyFont="1" applyFill="1" applyBorder="1" applyAlignment="1">
      <alignment horizontal="left" vertical="center" wrapText="1"/>
    </xf>
    <xf numFmtId="4" fontId="13" fillId="3" borderId="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2" fontId="1" fillId="0" borderId="0" xfId="0" applyNumberFormat="1" applyFont="1" applyAlignment="1">
      <alignment vertical="center"/>
    </xf>
    <xf numFmtId="0" fontId="7" fillId="4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16" fillId="4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2" fontId="18" fillId="0" borderId="1" xfId="0" applyNumberFormat="1" applyFont="1" applyBorder="1" applyAlignment="1">
      <alignment vertical="center"/>
    </xf>
    <xf numFmtId="2" fontId="17" fillId="0" borderId="1" xfId="0" applyNumberFormat="1" applyFont="1" applyBorder="1" applyAlignment="1">
      <alignment vertical="center"/>
    </xf>
    <xf numFmtId="3" fontId="7" fillId="4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4" fontId="10" fillId="3" borderId="0" xfId="1" applyNumberFormat="1" applyFont="1" applyFill="1" applyAlignment="1">
      <alignment vertical="center" wrapText="1"/>
    </xf>
    <xf numFmtId="0" fontId="6" fillId="0" borderId="0" xfId="2" applyFont="1" applyFill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</cellXfs>
  <cellStyles count="4">
    <cellStyle name="Good 2" xfId="2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a\c\WINDOWS\DESKTOP\Reall_01\Reall_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la\d\Reoll_02\Reall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d_zaza\c\Infection\Infec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ni\c\NINI\doc_2001\prog_2001\Epid\Infec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icxva"/>
      <sheetName val="control"/>
      <sheetName val="Re_all2"/>
    </sheetNames>
    <sheetDataSet>
      <sheetData sheetId="0"/>
      <sheetData sheetId="1" refreshError="1">
        <row r="1">
          <cell r="G1">
            <v>36892</v>
          </cell>
          <cell r="H1">
            <v>36982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icxva"/>
      <sheetName val="cvevam"/>
      <sheetName val="control"/>
      <sheetName val="Sheet1"/>
      <sheetName val="Re_all2"/>
    </sheetNames>
    <sheetDataSet>
      <sheetData sheetId="0"/>
      <sheetData sheetId="1" refreshError="1"/>
      <sheetData sheetId="2">
        <row r="3">
          <cell r="G3">
            <v>37591</v>
          </cell>
          <cell r="H3">
            <v>37622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ao_akti"/>
      <sheetName val="inf98akti"/>
      <sheetName val="xelsh"/>
      <sheetName val="prg_x99"/>
      <sheetName val="prg_b99"/>
      <sheetName val="sheskidva"/>
      <sheetName val="prg_b"/>
      <sheetName val="prg_xar"/>
      <sheetName val="2"/>
      <sheetName val="zx_shes78"/>
      <sheetName val="zx_shes"/>
      <sheetName val="piv_shes"/>
      <sheetName val="vali97"/>
      <sheetName val="all_inf98"/>
      <sheetName val="Sheet1"/>
      <sheetName val="cx_re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ao_akti1"/>
      <sheetName val="satao_akti2"/>
      <sheetName val="inf98akti"/>
      <sheetName val="xelsh"/>
      <sheetName val="prg_x99"/>
      <sheetName val="prg_b99"/>
      <sheetName val="sheskidva"/>
      <sheetName val="prg_b"/>
      <sheetName val="prg_xar"/>
      <sheetName val="2"/>
      <sheetName val="zx_shes78"/>
      <sheetName val="zx_shes"/>
      <sheetName val="piv_shes"/>
      <sheetName val="vali97"/>
      <sheetName val="all_inf98"/>
      <sheetName val="Sheet1"/>
      <sheetName val="cx_rees"/>
      <sheetName val="satao_akti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I21"/>
  <sheetViews>
    <sheetView view="pageBreakPreview" zoomScale="85" zoomScaleNormal="70" zoomScaleSheetLayoutView="85"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F19" sqref="F19"/>
    </sheetView>
  </sheetViews>
  <sheetFormatPr defaultRowHeight="15" x14ac:dyDescent="0.2"/>
  <cols>
    <col min="1" max="1" width="3.140625" style="3" customWidth="1"/>
    <col min="2" max="2" width="10" style="2" customWidth="1"/>
    <col min="3" max="3" width="56.42578125" style="2" customWidth="1"/>
    <col min="4" max="4" width="18.85546875" style="2" customWidth="1"/>
    <col min="5" max="5" width="23.42578125" style="2" customWidth="1"/>
    <col min="6" max="6" width="23.85546875" style="2" customWidth="1"/>
    <col min="7" max="7" width="26.85546875" style="2" customWidth="1"/>
    <col min="8" max="8" width="10.28515625" style="3" bestFit="1" customWidth="1"/>
    <col min="9" max="9" width="19.5703125" style="3" customWidth="1"/>
    <col min="10" max="16384" width="9.140625" style="3"/>
  </cols>
  <sheetData>
    <row r="1" spans="2:9" ht="31.5" customHeight="1" x14ac:dyDescent="0.2">
      <c r="B1" s="1"/>
      <c r="C1" s="1"/>
      <c r="D1" s="1"/>
      <c r="E1" s="1"/>
      <c r="F1" s="1"/>
      <c r="G1" s="1"/>
    </row>
    <row r="2" spans="2:9" ht="24.75" customHeight="1" x14ac:dyDescent="0.2">
      <c r="B2" s="43"/>
      <c r="C2" s="43"/>
      <c r="D2" s="43"/>
      <c r="E2" s="43"/>
      <c r="F2" s="43"/>
      <c r="G2" s="43"/>
    </row>
    <row r="3" spans="2:9" ht="15.75" thickBot="1" x14ac:dyDescent="0.25">
      <c r="B3" s="4"/>
      <c r="C3" s="4"/>
      <c r="D3" s="4"/>
      <c r="E3" s="4"/>
      <c r="F3" s="4"/>
      <c r="G3" s="4"/>
    </row>
    <row r="4" spans="2:9" s="5" customFormat="1" ht="36.75" customHeight="1" x14ac:dyDescent="0.2">
      <c r="B4" s="44" t="s">
        <v>16</v>
      </c>
      <c r="C4" s="47" t="s">
        <v>17</v>
      </c>
      <c r="D4" s="50" t="s">
        <v>18</v>
      </c>
      <c r="E4" s="53" t="s">
        <v>19</v>
      </c>
      <c r="F4" s="50" t="s">
        <v>20</v>
      </c>
      <c r="G4" s="44" t="s">
        <v>21</v>
      </c>
    </row>
    <row r="5" spans="2:9" s="5" customFormat="1" ht="42" customHeight="1" x14ac:dyDescent="0.2">
      <c r="B5" s="45"/>
      <c r="C5" s="48"/>
      <c r="D5" s="51"/>
      <c r="E5" s="54"/>
      <c r="F5" s="51"/>
      <c r="G5" s="45"/>
    </row>
    <row r="6" spans="2:9" s="5" customFormat="1" ht="48.75" customHeight="1" thickBot="1" x14ac:dyDescent="0.25">
      <c r="B6" s="46"/>
      <c r="C6" s="49"/>
      <c r="D6" s="52"/>
      <c r="E6" s="55"/>
      <c r="F6" s="52"/>
      <c r="G6" s="6" t="s">
        <v>22</v>
      </c>
    </row>
    <row r="7" spans="2:9" s="9" customFormat="1" ht="38.25" customHeight="1" thickBot="1" x14ac:dyDescent="0.25">
      <c r="B7" s="7"/>
      <c r="C7" s="7" t="s">
        <v>23</v>
      </c>
      <c r="D7" s="8">
        <v>37554000</v>
      </c>
      <c r="E7" s="8">
        <v>37554000</v>
      </c>
      <c r="F7" s="8">
        <v>35198300</v>
      </c>
      <c r="G7" s="8">
        <v>34969652.133739881</v>
      </c>
      <c r="I7" s="42"/>
    </row>
    <row r="8" spans="2:9" ht="32.25" customHeight="1" x14ac:dyDescent="0.2">
      <c r="B8" s="10" t="s">
        <v>24</v>
      </c>
      <c r="C8" s="18" t="s">
        <v>25</v>
      </c>
      <c r="D8" s="17">
        <v>3290000</v>
      </c>
      <c r="E8" s="17">
        <v>3290000</v>
      </c>
      <c r="F8" s="20">
        <v>2102100</v>
      </c>
      <c r="G8" s="20">
        <v>2025836.9983033619</v>
      </c>
    </row>
    <row r="9" spans="2:9" ht="34.5" customHeight="1" x14ac:dyDescent="0.2">
      <c r="B9" s="11"/>
      <c r="C9" s="12" t="s">
        <v>26</v>
      </c>
      <c r="D9" s="13"/>
      <c r="E9" s="14">
        <v>37800</v>
      </c>
      <c r="F9" s="14">
        <v>37800</v>
      </c>
      <c r="G9" s="15">
        <v>37800</v>
      </c>
    </row>
    <row r="10" spans="2:9" ht="25.5" customHeight="1" x14ac:dyDescent="0.2">
      <c r="B10" s="11"/>
      <c r="C10" s="12" t="s">
        <v>27</v>
      </c>
      <c r="D10" s="19"/>
      <c r="E10" s="21">
        <v>1385200</v>
      </c>
      <c r="F10" s="21">
        <v>1004300</v>
      </c>
      <c r="G10" s="21">
        <v>930301.45830336201</v>
      </c>
    </row>
    <row r="11" spans="2:9" ht="48.75" customHeight="1" x14ac:dyDescent="0.2">
      <c r="B11" s="11"/>
      <c r="C11" s="22" t="s">
        <v>28</v>
      </c>
      <c r="D11" s="23"/>
      <c r="E11" s="14">
        <v>925200</v>
      </c>
      <c r="F11" s="14">
        <v>544300</v>
      </c>
      <c r="G11" s="15">
        <v>470305.4583033619</v>
      </c>
    </row>
    <row r="12" spans="2:9" ht="21.75" customHeight="1" x14ac:dyDescent="0.2">
      <c r="B12" s="11"/>
      <c r="C12" s="22" t="s">
        <v>29</v>
      </c>
      <c r="D12" s="23"/>
      <c r="E12" s="14"/>
      <c r="F12" s="14"/>
      <c r="G12" s="15">
        <v>197080</v>
      </c>
    </row>
    <row r="13" spans="2:9" ht="21.75" customHeight="1" x14ac:dyDescent="0.2">
      <c r="B13" s="11"/>
      <c r="C13" s="22" t="s">
        <v>30</v>
      </c>
      <c r="D13" s="23"/>
      <c r="E13" s="14"/>
      <c r="F13" s="14"/>
      <c r="G13" s="15">
        <v>54031</v>
      </c>
    </row>
    <row r="14" spans="2:9" ht="21.75" customHeight="1" x14ac:dyDescent="0.2">
      <c r="B14" s="11"/>
      <c r="C14" s="22" t="s">
        <v>31</v>
      </c>
      <c r="D14" s="23"/>
      <c r="E14" s="14"/>
      <c r="F14" s="14"/>
      <c r="G14" s="15">
        <v>6838.9583033619065</v>
      </c>
    </row>
    <row r="15" spans="2:9" ht="21.75" customHeight="1" x14ac:dyDescent="0.2">
      <c r="B15" s="11"/>
      <c r="C15" s="22" t="s">
        <v>32</v>
      </c>
      <c r="D15" s="23"/>
      <c r="E15" s="14"/>
      <c r="F15" s="14"/>
      <c r="G15" s="15">
        <v>0</v>
      </c>
    </row>
    <row r="16" spans="2:9" ht="21.75" customHeight="1" x14ac:dyDescent="0.2">
      <c r="B16" s="11"/>
      <c r="C16" s="22" t="s">
        <v>33</v>
      </c>
      <c r="D16" s="23"/>
      <c r="E16" s="14"/>
      <c r="F16" s="14"/>
      <c r="G16" s="15">
        <v>183775.5</v>
      </c>
    </row>
    <row r="17" spans="2:7" ht="21.75" customHeight="1" x14ac:dyDescent="0.2">
      <c r="B17" s="11"/>
      <c r="C17" s="22" t="s">
        <v>34</v>
      </c>
      <c r="D17" s="23"/>
      <c r="E17" s="14"/>
      <c r="F17" s="14"/>
      <c r="G17" s="15">
        <v>28580</v>
      </c>
    </row>
    <row r="18" spans="2:7" ht="33.75" customHeight="1" x14ac:dyDescent="0.2">
      <c r="B18" s="11"/>
      <c r="C18" s="22" t="s">
        <v>35</v>
      </c>
      <c r="D18" s="23"/>
      <c r="E18" s="14">
        <v>460000</v>
      </c>
      <c r="F18" s="14">
        <v>460000</v>
      </c>
      <c r="G18" s="15">
        <v>459996</v>
      </c>
    </row>
    <row r="19" spans="2:7" ht="51.75" customHeight="1" x14ac:dyDescent="0.2">
      <c r="B19" s="16"/>
      <c r="C19" s="22" t="s">
        <v>36</v>
      </c>
      <c r="D19" s="23"/>
      <c r="E19" s="14">
        <v>1507000</v>
      </c>
      <c r="F19" s="14">
        <v>783000</v>
      </c>
      <c r="G19" s="15">
        <v>782366.57</v>
      </c>
    </row>
    <row r="20" spans="2:7" ht="90" customHeight="1" x14ac:dyDescent="0.2">
      <c r="B20" s="16"/>
      <c r="C20" s="22" t="s">
        <v>37</v>
      </c>
      <c r="D20" s="23"/>
      <c r="E20" s="14">
        <v>360000</v>
      </c>
      <c r="F20" s="14">
        <v>277000</v>
      </c>
      <c r="G20" s="15">
        <v>275368.96999999997</v>
      </c>
    </row>
    <row r="21" spans="2:7" ht="41.25" customHeight="1" x14ac:dyDescent="0.2">
      <c r="B21" s="24"/>
      <c r="C21" s="3"/>
      <c r="D21" s="3"/>
      <c r="E21" s="25"/>
      <c r="F21" s="25"/>
      <c r="G21" s="25"/>
    </row>
  </sheetData>
  <mergeCells count="7">
    <mergeCell ref="B2:G2"/>
    <mergeCell ref="B4:B6"/>
    <mergeCell ref="C4:C6"/>
    <mergeCell ref="D4:D6"/>
    <mergeCell ref="E4:E6"/>
    <mergeCell ref="F4:F6"/>
    <mergeCell ref="G4:G5"/>
  </mergeCells>
  <printOptions horizontalCentered="1"/>
  <pageMargins left="0.19685039370078741" right="0.19685039370078741" top="0.19685039370078741" bottom="0.19685039370078741" header="0" footer="0"/>
  <pageSetup scale="26" fitToHeight="5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22"/>
  <sheetViews>
    <sheetView tabSelected="1" workbookViewId="0">
      <pane ySplit="4" topLeftCell="A5" activePane="bottomLeft" state="frozen"/>
      <selection pane="bottomLeft" activeCell="G18" sqref="G18"/>
    </sheetView>
  </sheetViews>
  <sheetFormatPr defaultRowHeight="15" x14ac:dyDescent="0.2"/>
  <cols>
    <col min="1" max="1" width="14.5703125" style="26" customWidth="1"/>
    <col min="2" max="2" width="64.7109375" style="26" customWidth="1"/>
    <col min="3" max="3" width="17.42578125" style="26" customWidth="1"/>
    <col min="4" max="4" width="20.7109375" style="26" customWidth="1"/>
    <col min="5" max="5" width="22.85546875" style="26" customWidth="1"/>
    <col min="6" max="6" width="25.7109375" style="26" customWidth="1"/>
    <col min="7" max="7" width="20" style="26" customWidth="1"/>
    <col min="8" max="8" width="17.85546875" style="26" customWidth="1"/>
    <col min="9" max="9" width="13.85546875" style="26" customWidth="1"/>
    <col min="10" max="10" width="14.42578125" style="26" customWidth="1"/>
    <col min="11" max="16384" width="9.140625" style="26"/>
  </cols>
  <sheetData>
    <row r="2" spans="1:8" ht="119.25" customHeight="1" x14ac:dyDescent="0.2">
      <c r="A2" s="33" t="s">
        <v>40</v>
      </c>
      <c r="B2" s="33" t="s">
        <v>0</v>
      </c>
      <c r="C2" s="33"/>
      <c r="D2" s="33" t="s">
        <v>45</v>
      </c>
      <c r="E2" s="33" t="s">
        <v>46</v>
      </c>
      <c r="F2" s="33" t="s">
        <v>47</v>
      </c>
      <c r="G2" s="33" t="s">
        <v>48</v>
      </c>
    </row>
    <row r="3" spans="1:8" ht="30" customHeight="1" x14ac:dyDescent="0.2">
      <c r="A3" s="33"/>
      <c r="B3" s="33" t="s">
        <v>23</v>
      </c>
      <c r="C3" s="33"/>
      <c r="D3" s="36" t="s">
        <v>44</v>
      </c>
      <c r="E3" s="36" t="s">
        <v>43</v>
      </c>
      <c r="F3" s="36" t="s">
        <v>43</v>
      </c>
      <c r="G3" s="36" t="s">
        <v>43</v>
      </c>
      <c r="H3" s="26">
        <v>19506703.260000002</v>
      </c>
    </row>
    <row r="4" spans="1:8" ht="30" customHeight="1" x14ac:dyDescent="0.2">
      <c r="A4" s="33"/>
      <c r="B4" s="33" t="s">
        <v>42</v>
      </c>
      <c r="C4" s="33"/>
      <c r="D4" s="33">
        <v>3010000</v>
      </c>
      <c r="E4" s="40">
        <f>E5+E18+E19+E20</f>
        <v>3009800</v>
      </c>
      <c r="F4" s="40">
        <f>F5+F18+F19+F20</f>
        <v>2750065</v>
      </c>
      <c r="G4" s="40">
        <f>G5+G18+G19+G20</f>
        <v>2686441.2100000004</v>
      </c>
    </row>
    <row r="5" spans="1:8" ht="21.75" customHeight="1" x14ac:dyDescent="0.2">
      <c r="A5" s="27">
        <v>1</v>
      </c>
      <c r="B5" s="28" t="s">
        <v>1</v>
      </c>
      <c r="C5" s="29">
        <f>C6+C9</f>
        <v>1311999.9982599998</v>
      </c>
      <c r="D5" s="27"/>
      <c r="E5" s="35">
        <v>1312000</v>
      </c>
      <c r="F5" s="35">
        <v>1067000</v>
      </c>
      <c r="G5" s="35">
        <f>G9+G10+G11+G14+G15+G16</f>
        <v>1049631.8</v>
      </c>
    </row>
    <row r="6" spans="1:8" x14ac:dyDescent="0.2">
      <c r="A6" s="27"/>
      <c r="B6" s="37" t="s">
        <v>2</v>
      </c>
      <c r="C6" s="38">
        <f>C7+C8</f>
        <v>460000</v>
      </c>
      <c r="D6" s="27"/>
      <c r="E6" s="27"/>
      <c r="F6" s="34"/>
      <c r="G6" s="27"/>
    </row>
    <row r="7" spans="1:8" x14ac:dyDescent="0.2">
      <c r="A7" s="27"/>
      <c r="B7" s="37" t="s">
        <v>38</v>
      </c>
      <c r="C7" s="39">
        <v>263760</v>
      </c>
      <c r="D7" s="27"/>
      <c r="E7" s="27"/>
      <c r="F7" s="34"/>
      <c r="G7" s="27"/>
    </row>
    <row r="8" spans="1:8" x14ac:dyDescent="0.2">
      <c r="A8" s="27"/>
      <c r="B8" s="37" t="s">
        <v>39</v>
      </c>
      <c r="C8" s="39">
        <v>196240</v>
      </c>
      <c r="D8" s="27"/>
      <c r="E8" s="27"/>
      <c r="F8" s="34"/>
      <c r="G8" s="27"/>
    </row>
    <row r="9" spans="1:8" x14ac:dyDescent="0.2">
      <c r="A9" s="27"/>
      <c r="B9" s="27" t="s">
        <v>3</v>
      </c>
      <c r="C9" s="29">
        <f>SUM(C10:C17)</f>
        <v>851999.99825999991</v>
      </c>
      <c r="D9" s="27"/>
      <c r="E9" s="35"/>
      <c r="F9" s="35"/>
      <c r="G9" s="35">
        <f>681212-34990</f>
        <v>646222</v>
      </c>
    </row>
    <row r="10" spans="1:8" x14ac:dyDescent="0.2">
      <c r="A10" s="27"/>
      <c r="B10" s="27" t="s">
        <v>4</v>
      </c>
      <c r="C10" s="30">
        <v>204620</v>
      </c>
      <c r="D10" s="27"/>
      <c r="E10" s="27"/>
      <c r="F10" s="34"/>
      <c r="G10" s="35">
        <v>217019.8</v>
      </c>
    </row>
    <row r="11" spans="1:8" x14ac:dyDescent="0.2">
      <c r="A11" s="27"/>
      <c r="B11" s="27" t="s">
        <v>5</v>
      </c>
      <c r="C11" s="27">
        <v>356770.16826000001</v>
      </c>
      <c r="D11" s="27"/>
      <c r="E11" s="27"/>
      <c r="F11" s="34"/>
      <c r="G11" s="35">
        <f>98850-5400</f>
        <v>93450</v>
      </c>
    </row>
    <row r="12" spans="1:8" x14ac:dyDescent="0.2">
      <c r="A12" s="27"/>
      <c r="B12" s="27" t="s">
        <v>6</v>
      </c>
      <c r="C12" s="27">
        <v>24000</v>
      </c>
      <c r="D12" s="27"/>
      <c r="E12" s="27"/>
      <c r="F12" s="27"/>
      <c r="G12" s="28"/>
    </row>
    <row r="13" spans="1:8" x14ac:dyDescent="0.2">
      <c r="A13" s="27"/>
      <c r="B13" s="27" t="s">
        <v>7</v>
      </c>
      <c r="C13" s="27">
        <v>15000</v>
      </c>
      <c r="D13" s="27"/>
      <c r="E13" s="27"/>
      <c r="F13" s="27"/>
      <c r="G13" s="28"/>
    </row>
    <row r="14" spans="1:8" x14ac:dyDescent="0.2">
      <c r="A14" s="27"/>
      <c r="B14" s="27" t="s">
        <v>8</v>
      </c>
      <c r="C14" s="27">
        <v>72000</v>
      </c>
      <c r="D14" s="27"/>
      <c r="E14" s="27"/>
      <c r="F14" s="27"/>
      <c r="G14" s="35">
        <v>52550</v>
      </c>
    </row>
    <row r="15" spans="1:8" x14ac:dyDescent="0.2">
      <c r="A15" s="27"/>
      <c r="B15" s="27" t="s">
        <v>9</v>
      </c>
      <c r="C15" s="27">
        <v>90000</v>
      </c>
      <c r="D15" s="27"/>
      <c r="E15" s="27"/>
      <c r="F15" s="27"/>
      <c r="G15" s="35">
        <v>34990</v>
      </c>
    </row>
    <row r="16" spans="1:8" x14ac:dyDescent="0.2">
      <c r="A16" s="27"/>
      <c r="B16" s="27" t="s">
        <v>10</v>
      </c>
      <c r="C16" s="27">
        <v>50000</v>
      </c>
      <c r="D16" s="27"/>
      <c r="E16" s="27"/>
      <c r="F16" s="27"/>
      <c r="G16" s="35">
        <v>5400</v>
      </c>
    </row>
    <row r="17" spans="1:11" x14ac:dyDescent="0.2">
      <c r="A17" s="27"/>
      <c r="B17" s="27" t="s">
        <v>11</v>
      </c>
      <c r="C17" s="27">
        <f>39610-0.17</f>
        <v>39609.83</v>
      </c>
      <c r="D17" s="27"/>
      <c r="E17" s="27"/>
      <c r="F17" s="27"/>
      <c r="G17" s="27"/>
      <c r="K17" s="26" t="s">
        <v>41</v>
      </c>
    </row>
    <row r="18" spans="1:11" ht="29.25" customHeight="1" x14ac:dyDescent="0.2">
      <c r="A18" s="27">
        <v>2</v>
      </c>
      <c r="B18" s="28" t="s">
        <v>12</v>
      </c>
      <c r="C18" s="29">
        <v>37800</v>
      </c>
      <c r="D18" s="27"/>
      <c r="E18" s="35">
        <v>37800</v>
      </c>
      <c r="F18" s="35">
        <v>37800</v>
      </c>
      <c r="G18" s="35">
        <v>37800</v>
      </c>
    </row>
    <row r="19" spans="1:11" ht="52.5" customHeight="1" x14ac:dyDescent="0.2">
      <c r="A19" s="27">
        <v>3</v>
      </c>
      <c r="B19" s="31" t="s">
        <v>13</v>
      </c>
      <c r="C19" s="29">
        <v>1250000</v>
      </c>
      <c r="D19" s="27"/>
      <c r="E19" s="35">
        <v>1250000</v>
      </c>
      <c r="F19" s="35">
        <v>1380265</v>
      </c>
      <c r="G19" s="41">
        <v>1343355.02</v>
      </c>
    </row>
    <row r="20" spans="1:11" ht="90" x14ac:dyDescent="0.2">
      <c r="A20" s="27">
        <v>4</v>
      </c>
      <c r="B20" s="31" t="s">
        <v>14</v>
      </c>
      <c r="C20" s="29">
        <v>410000</v>
      </c>
      <c r="D20" s="27"/>
      <c r="E20" s="35">
        <v>410000</v>
      </c>
      <c r="F20" s="35">
        <v>265000</v>
      </c>
      <c r="G20" s="41">
        <v>255654.38999999998</v>
      </c>
    </row>
    <row r="21" spans="1:11" ht="32.25" customHeight="1" x14ac:dyDescent="0.2">
      <c r="A21" s="28"/>
      <c r="B21" s="28" t="s">
        <v>15</v>
      </c>
      <c r="C21" s="29">
        <f>C5+C18+C19+C20</f>
        <v>3009799.9982599998</v>
      </c>
      <c r="D21" s="29"/>
      <c r="E21" s="41">
        <f>E20+E19+E18+E5</f>
        <v>3009800</v>
      </c>
      <c r="F21" s="41">
        <f t="shared" ref="F21:G21" si="0">F20+F19+F18+F5</f>
        <v>2750065</v>
      </c>
      <c r="G21" s="41">
        <f t="shared" si="0"/>
        <v>2686441.21</v>
      </c>
    </row>
    <row r="22" spans="1:11" x14ac:dyDescent="0.2">
      <c r="C22" s="32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22"/>
  <sheetViews>
    <sheetView workbookViewId="0">
      <pane ySplit="4" topLeftCell="A5" activePane="bottomLeft" state="frozen"/>
      <selection pane="bottomLeft" activeCell="I18" sqref="I18"/>
    </sheetView>
  </sheetViews>
  <sheetFormatPr defaultRowHeight="15" x14ac:dyDescent="0.2"/>
  <cols>
    <col min="1" max="1" width="14.5703125" style="26" customWidth="1"/>
    <col min="2" max="2" width="64.7109375" style="26" customWidth="1"/>
    <col min="3" max="3" width="17.42578125" style="26" customWidth="1"/>
    <col min="4" max="4" width="20.7109375" style="26" customWidth="1"/>
    <col min="5" max="5" width="22.85546875" style="26" customWidth="1"/>
    <col min="6" max="6" width="25.7109375" style="26" customWidth="1"/>
    <col min="7" max="7" width="20" style="26" customWidth="1"/>
    <col min="8" max="8" width="14.140625" style="26" customWidth="1"/>
    <col min="9" max="9" width="13.85546875" style="26" customWidth="1"/>
    <col min="10" max="10" width="14.42578125" style="26" customWidth="1"/>
    <col min="11" max="16384" width="9.140625" style="26"/>
  </cols>
  <sheetData>
    <row r="2" spans="1:8" ht="119.25" customHeight="1" x14ac:dyDescent="0.2">
      <c r="A2" s="33" t="s">
        <v>40</v>
      </c>
      <c r="B2" s="33" t="s">
        <v>49</v>
      </c>
      <c r="C2" s="33"/>
      <c r="D2" s="33" t="s">
        <v>50</v>
      </c>
      <c r="E2" s="33" t="s">
        <v>51</v>
      </c>
      <c r="F2" s="33" t="s">
        <v>52</v>
      </c>
      <c r="G2" s="33" t="s">
        <v>48</v>
      </c>
    </row>
    <row r="3" spans="1:8" ht="30" customHeight="1" x14ac:dyDescent="0.2">
      <c r="A3" s="33"/>
      <c r="B3" s="33" t="s">
        <v>23</v>
      </c>
      <c r="C3" s="33"/>
      <c r="D3" s="36" t="s">
        <v>53</v>
      </c>
      <c r="E3" s="36" t="s">
        <v>43</v>
      </c>
      <c r="F3" s="36" t="s">
        <v>43</v>
      </c>
      <c r="G3" s="36" t="s">
        <v>43</v>
      </c>
      <c r="H3" s="26">
        <v>9865833.8499999996</v>
      </c>
    </row>
    <row r="4" spans="1:8" ht="30" customHeight="1" x14ac:dyDescent="0.2">
      <c r="A4" s="33"/>
      <c r="B4" s="33" t="s">
        <v>42</v>
      </c>
      <c r="C4" s="33"/>
      <c r="D4" s="33">
        <v>4208000</v>
      </c>
      <c r="E4" s="40">
        <f>E5+E18+E19+E20</f>
        <v>4207800</v>
      </c>
      <c r="F4" s="40">
        <f t="shared" ref="F4:G4" si="0">F5+F18+F19+F20</f>
        <v>4207800</v>
      </c>
      <c r="G4" s="40">
        <f t="shared" si="0"/>
        <v>0</v>
      </c>
    </row>
    <row r="5" spans="1:8" ht="21.75" customHeight="1" x14ac:dyDescent="0.2">
      <c r="A5" s="27">
        <v>1</v>
      </c>
      <c r="B5" s="28" t="s">
        <v>1</v>
      </c>
      <c r="C5" s="29"/>
      <c r="D5" s="27"/>
      <c r="E5" s="35">
        <v>1870000</v>
      </c>
      <c r="F5" s="35">
        <v>1870000</v>
      </c>
      <c r="G5" s="35">
        <f>G9+G10+G11+G14</f>
        <v>0</v>
      </c>
    </row>
    <row r="6" spans="1:8" hidden="1" x14ac:dyDescent="0.2">
      <c r="A6" s="27"/>
      <c r="B6" s="37" t="s">
        <v>2</v>
      </c>
      <c r="C6" s="38"/>
      <c r="D6" s="27"/>
      <c r="E6" s="27"/>
      <c r="F6" s="34"/>
      <c r="G6" s="27"/>
    </row>
    <row r="7" spans="1:8" hidden="1" x14ac:dyDescent="0.2">
      <c r="A7" s="27"/>
      <c r="B7" s="37" t="s">
        <v>38</v>
      </c>
      <c r="C7" s="39"/>
      <c r="D7" s="27"/>
      <c r="E7" s="27"/>
      <c r="F7" s="34"/>
      <c r="G7" s="27"/>
    </row>
    <row r="8" spans="1:8" hidden="1" x14ac:dyDescent="0.2">
      <c r="A8" s="27"/>
      <c r="B8" s="37" t="s">
        <v>39</v>
      </c>
      <c r="C8" s="39"/>
      <c r="D8" s="27"/>
      <c r="E8" s="27"/>
      <c r="F8" s="34"/>
      <c r="G8" s="27"/>
    </row>
    <row r="9" spans="1:8" x14ac:dyDescent="0.2">
      <c r="A9" s="27"/>
      <c r="B9" s="27" t="s">
        <v>3</v>
      </c>
      <c r="C9" s="29"/>
      <c r="D9" s="27"/>
      <c r="E9" s="35"/>
      <c r="F9" s="35"/>
      <c r="G9" s="35"/>
    </row>
    <row r="10" spans="1:8" x14ac:dyDescent="0.2">
      <c r="A10" s="27"/>
      <c r="B10" s="27" t="s">
        <v>4</v>
      </c>
      <c r="C10" s="30"/>
      <c r="D10" s="27"/>
      <c r="E10" s="27"/>
      <c r="F10" s="34"/>
      <c r="G10" s="35"/>
    </row>
    <row r="11" spans="1:8" x14ac:dyDescent="0.2">
      <c r="A11" s="27"/>
      <c r="B11" s="27" t="s">
        <v>5</v>
      </c>
      <c r="C11" s="27"/>
      <c r="D11" s="27"/>
      <c r="E11" s="27"/>
      <c r="F11" s="34"/>
      <c r="G11" s="35"/>
    </row>
    <row r="12" spans="1:8" x14ac:dyDescent="0.2">
      <c r="A12" s="27"/>
      <c r="B12" s="27" t="s">
        <v>6</v>
      </c>
      <c r="C12" s="27"/>
      <c r="D12" s="27"/>
      <c r="E12" s="27"/>
      <c r="F12" s="27"/>
      <c r="G12" s="28"/>
    </row>
    <row r="13" spans="1:8" x14ac:dyDescent="0.2">
      <c r="A13" s="27"/>
      <c r="B13" s="27" t="s">
        <v>7</v>
      </c>
      <c r="C13" s="27"/>
      <c r="D13" s="27"/>
      <c r="E13" s="27"/>
      <c r="F13" s="27"/>
      <c r="G13" s="28"/>
    </row>
    <row r="14" spans="1:8" x14ac:dyDescent="0.2">
      <c r="A14" s="27"/>
      <c r="B14" s="27" t="s">
        <v>8</v>
      </c>
      <c r="C14" s="27"/>
      <c r="D14" s="27"/>
      <c r="E14" s="27"/>
      <c r="F14" s="27"/>
      <c r="G14" s="35"/>
    </row>
    <row r="15" spans="1:8" x14ac:dyDescent="0.2">
      <c r="A15" s="27"/>
      <c r="B15" s="27" t="s">
        <v>9</v>
      </c>
      <c r="C15" s="27"/>
      <c r="D15" s="27"/>
      <c r="E15" s="27"/>
      <c r="F15" s="27"/>
      <c r="G15" s="28"/>
    </row>
    <row r="16" spans="1:8" x14ac:dyDescent="0.2">
      <c r="A16" s="27"/>
      <c r="B16" s="27" t="s">
        <v>10</v>
      </c>
      <c r="C16" s="27"/>
      <c r="D16" s="27"/>
      <c r="E16" s="27"/>
      <c r="F16" s="27"/>
      <c r="G16" s="27"/>
    </row>
    <row r="17" spans="1:11" x14ac:dyDescent="0.2">
      <c r="A17" s="27"/>
      <c r="B17" s="27" t="s">
        <v>11</v>
      </c>
      <c r="C17" s="27"/>
      <c r="D17" s="27"/>
      <c r="E17" s="27"/>
      <c r="F17" s="27"/>
      <c r="G17" s="27"/>
      <c r="K17" s="26" t="s">
        <v>41</v>
      </c>
    </row>
    <row r="18" spans="1:11" ht="29.25" customHeight="1" x14ac:dyDescent="0.2">
      <c r="A18" s="27">
        <v>2</v>
      </c>
      <c r="B18" s="31" t="s">
        <v>12</v>
      </c>
      <c r="C18" s="29"/>
      <c r="D18" s="27"/>
      <c r="E18" s="35">
        <v>37800</v>
      </c>
      <c r="F18" s="35">
        <v>37800</v>
      </c>
      <c r="G18" s="35"/>
    </row>
    <row r="19" spans="1:11" ht="45" x14ac:dyDescent="0.2">
      <c r="A19" s="27">
        <v>3</v>
      </c>
      <c r="B19" s="31" t="s">
        <v>13</v>
      </c>
      <c r="C19" s="29"/>
      <c r="D19" s="27"/>
      <c r="E19" s="35">
        <v>1890000</v>
      </c>
      <c r="F19" s="35">
        <v>1890000</v>
      </c>
      <c r="G19" s="41"/>
    </row>
    <row r="20" spans="1:11" ht="90" x14ac:dyDescent="0.2">
      <c r="A20" s="27">
        <v>4</v>
      </c>
      <c r="B20" s="31" t="s">
        <v>14</v>
      </c>
      <c r="C20" s="29"/>
      <c r="D20" s="27"/>
      <c r="E20" s="35">
        <v>410000</v>
      </c>
      <c r="F20" s="35">
        <v>410000</v>
      </c>
      <c r="G20" s="41"/>
    </row>
    <row r="21" spans="1:11" ht="32.25" customHeight="1" x14ac:dyDescent="0.2">
      <c r="A21" s="28"/>
      <c r="B21" s="28" t="s">
        <v>15</v>
      </c>
      <c r="C21" s="29"/>
      <c r="D21" s="29"/>
      <c r="E21" s="41">
        <f>E20+E19+E18+E9</f>
        <v>2337800</v>
      </c>
      <c r="F21" s="41">
        <f t="shared" ref="F21" si="1">F20+F19+F18+F9</f>
        <v>2337800</v>
      </c>
      <c r="G21" s="41"/>
    </row>
    <row r="22" spans="1:11" x14ac:dyDescent="0.2">
      <c r="C22" s="32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2018 წელი </vt:lpstr>
      <vt:lpstr>ტუბი_2019</vt:lpstr>
      <vt:lpstr>ტუბი_2020</vt:lpstr>
      <vt:lpstr>'2018 წელი '!Print_Area</vt:lpstr>
      <vt:lpstr>'2018 წელი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Jvarelia</dc:creator>
  <cp:lastModifiedBy>Tamar Kvatadze</cp:lastModifiedBy>
  <dcterms:created xsi:type="dcterms:W3CDTF">2019-05-10T07:29:10Z</dcterms:created>
  <dcterms:modified xsi:type="dcterms:W3CDTF">2020-04-30T12:53:53Z</dcterms:modified>
</cp:coreProperties>
</file>